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taff-Innkjop\aa-riig\Kvalitet\RIIK Innkjøpsrutiner\"/>
    </mc:Choice>
  </mc:AlternateContent>
  <bookViews>
    <workbookView xWindow="0" yWindow="0" windowWidth="28800" windowHeight="13500"/>
  </bookViews>
  <sheets>
    <sheet name="Egenrapportering" sheetId="1" r:id="rId1"/>
    <sheet name="Underleverandører" sheetId="2" r:id="rId2"/>
    <sheet name="Lister" sheetId="3" state="hidden" r:id="rId3"/>
    <sheet name="Fargekoder" sheetId="5" state="hidden" r:id="rId4"/>
  </sheets>
  <definedNames>
    <definedName name="_xlnm._FilterDatabase" localSheetId="1" hidden="1">Underleverandører!$A$2:$C$2</definedName>
    <definedName name="_xlnm.Print_Area" localSheetId="0">Egenrapportering!$A$1:$N$103</definedName>
    <definedName name="_xlnm.Print_Titles" localSheetId="0">Egenrapportering!$1:$4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G83" i="1"/>
  <c r="G71" i="1"/>
  <c r="G56" i="1"/>
  <c r="G90" i="1"/>
  <c r="J31" i="1" l="1"/>
  <c r="K31" i="1"/>
  <c r="L31" i="1"/>
  <c r="M31" i="1"/>
  <c r="N31" i="1"/>
  <c r="I31" i="1"/>
  <c r="AN9" i="3" l="1"/>
  <c r="N32" i="1"/>
  <c r="M32" i="1"/>
  <c r="L32" i="1"/>
  <c r="K32" i="1"/>
  <c r="J32" i="1"/>
  <c r="I32" i="1"/>
  <c r="N92" i="1"/>
  <c r="N85" i="1"/>
  <c r="N73" i="1"/>
  <c r="N58" i="1"/>
  <c r="N28" i="1"/>
  <c r="N29" i="1"/>
  <c r="J29" i="1"/>
  <c r="K29" i="1"/>
  <c r="L29" i="1"/>
  <c r="M29" i="1"/>
  <c r="J28" i="1"/>
  <c r="K28" i="1"/>
  <c r="L28" i="1"/>
  <c r="M28" i="1"/>
  <c r="I21" i="1"/>
  <c r="J30" i="1" s="1"/>
  <c r="I28" i="1"/>
  <c r="N30" i="1" l="1"/>
  <c r="L30" i="1"/>
  <c r="I30" i="1"/>
  <c r="M30" i="1"/>
  <c r="K30" i="1"/>
  <c r="I29" i="1" l="1"/>
  <c r="M25" i="1"/>
  <c r="L25" i="1"/>
  <c r="K25" i="1"/>
  <c r="J25" i="1"/>
  <c r="I25" i="1"/>
  <c r="H33" i="1"/>
  <c r="K44" i="1" l="1"/>
  <c r="K100" i="1" l="1"/>
  <c r="M100" i="1" s="1"/>
  <c r="J100" i="1"/>
  <c r="K99" i="1"/>
  <c r="M99" i="1" s="1"/>
  <c r="J99" i="1"/>
  <c r="K98" i="1"/>
  <c r="M98" i="1" s="1"/>
  <c r="J98" i="1"/>
  <c r="K97" i="1"/>
  <c r="M97" i="1" s="1"/>
  <c r="J97" i="1"/>
  <c r="K96" i="1"/>
  <c r="M96" i="1" s="1"/>
  <c r="J96" i="1"/>
  <c r="K95" i="1"/>
  <c r="M95" i="1" s="1"/>
  <c r="J95" i="1"/>
  <c r="K94" i="1"/>
  <c r="M94" i="1" s="1"/>
  <c r="J94" i="1"/>
  <c r="K93" i="1"/>
  <c r="J93" i="1"/>
  <c r="K89" i="1"/>
  <c r="M89" i="1" s="1"/>
  <c r="J89" i="1"/>
  <c r="K88" i="1"/>
  <c r="M88" i="1" s="1"/>
  <c r="J88" i="1"/>
  <c r="K87" i="1"/>
  <c r="J87" i="1"/>
  <c r="K86" i="1"/>
  <c r="M86" i="1" s="1"/>
  <c r="J86" i="1"/>
  <c r="J90" i="1" s="1"/>
  <c r="K82" i="1"/>
  <c r="M82" i="1" s="1"/>
  <c r="J82" i="1"/>
  <c r="K81" i="1"/>
  <c r="M81" i="1" s="1"/>
  <c r="J81" i="1"/>
  <c r="K80" i="1"/>
  <c r="M80" i="1" s="1"/>
  <c r="J80" i="1"/>
  <c r="K78" i="1"/>
  <c r="M78" i="1" s="1"/>
  <c r="J78" i="1"/>
  <c r="K77" i="1"/>
  <c r="M77" i="1" s="1"/>
  <c r="J77" i="1"/>
  <c r="K76" i="1"/>
  <c r="M76" i="1" s="1"/>
  <c r="J76" i="1"/>
  <c r="K75" i="1"/>
  <c r="M75" i="1" s="1"/>
  <c r="J75" i="1"/>
  <c r="M74" i="1"/>
  <c r="K74" i="1"/>
  <c r="J74" i="1"/>
  <c r="K70" i="1"/>
  <c r="M70" i="1" s="1"/>
  <c r="J70" i="1"/>
  <c r="K69" i="1"/>
  <c r="M69" i="1" s="1"/>
  <c r="J69" i="1"/>
  <c r="K68" i="1"/>
  <c r="M68" i="1" s="1"/>
  <c r="J68" i="1"/>
  <c r="K67" i="1"/>
  <c r="M67" i="1" s="1"/>
  <c r="J67" i="1"/>
  <c r="K66" i="1"/>
  <c r="M66" i="1" s="1"/>
  <c r="J66" i="1"/>
  <c r="K64" i="1"/>
  <c r="M64" i="1" s="1"/>
  <c r="J64" i="1"/>
  <c r="K63" i="1"/>
  <c r="M63" i="1" s="1"/>
  <c r="J63" i="1"/>
  <c r="K62" i="1"/>
  <c r="J62" i="1"/>
  <c r="K55" i="1"/>
  <c r="M55" i="1" s="1"/>
  <c r="J55" i="1"/>
  <c r="K54" i="1"/>
  <c r="M54" i="1" s="1"/>
  <c r="J54" i="1"/>
  <c r="K53" i="1"/>
  <c r="M53" i="1" s="1"/>
  <c r="J53" i="1"/>
  <c r="K52" i="1"/>
  <c r="M52" i="1" s="1"/>
  <c r="J52" i="1"/>
  <c r="K51" i="1"/>
  <c r="M51" i="1" s="1"/>
  <c r="J51" i="1"/>
  <c r="K50" i="1"/>
  <c r="M50" i="1" s="1"/>
  <c r="J50" i="1"/>
  <c r="K49" i="1"/>
  <c r="M49" i="1" s="1"/>
  <c r="J49" i="1"/>
  <c r="K48" i="1"/>
  <c r="M48" i="1" s="1"/>
  <c r="J48" i="1"/>
  <c r="K47" i="1"/>
  <c r="M47" i="1" s="1"/>
  <c r="J47" i="1"/>
  <c r="K46" i="1"/>
  <c r="M46" i="1" s="1"/>
  <c r="J46" i="1"/>
  <c r="K45" i="1"/>
  <c r="M45" i="1" s="1"/>
  <c r="J45" i="1"/>
  <c r="M44" i="1"/>
  <c r="J44" i="1"/>
  <c r="J83" i="1" l="1"/>
  <c r="K83" i="1"/>
  <c r="J56" i="1"/>
  <c r="J71" i="1"/>
  <c r="J101" i="1"/>
  <c r="K71" i="1"/>
  <c r="K90" i="1"/>
  <c r="K101" i="1"/>
  <c r="M62" i="1"/>
  <c r="M71" i="1" s="1"/>
  <c r="J27" i="1" s="1"/>
  <c r="J33" i="1" s="1"/>
  <c r="J34" i="1" s="1"/>
  <c r="M83" i="1"/>
  <c r="M56" i="1"/>
  <c r="I27" i="1" s="1"/>
  <c r="K56" i="1"/>
  <c r="M93" i="1"/>
  <c r="M101" i="1" s="1"/>
  <c r="M27" i="1" s="1"/>
  <c r="M33" i="1" s="1"/>
  <c r="M34" i="1" s="1"/>
  <c r="M87" i="1"/>
  <c r="M90" i="1" s="1"/>
  <c r="L27" i="1" s="1"/>
  <c r="L33" i="1" s="1"/>
  <c r="L34" i="1" s="1"/>
  <c r="K27" i="1" l="1"/>
  <c r="K33" i="1" s="1"/>
  <c r="K34" i="1" s="1"/>
  <c r="J103" i="1"/>
  <c r="I33" i="1"/>
  <c r="I34" i="1" s="1"/>
  <c r="M103" i="1"/>
  <c r="N27" i="1" s="1"/>
  <c r="N33" i="1" s="1"/>
  <c r="N34" i="1" s="1"/>
</calcChain>
</file>

<file path=xl/sharedStrings.xml><?xml version="1.0" encoding="utf-8"?>
<sst xmlns="http://schemas.openxmlformats.org/spreadsheetml/2006/main" count="509" uniqueCount="392">
  <si>
    <t>Regionalt Innkjøp i Kongsvingerregionen</t>
  </si>
  <si>
    <t>Spørsmål</t>
  </si>
  <si>
    <t>Egenrapporteringsskjema leverandører</t>
  </si>
  <si>
    <t>Versjon</t>
  </si>
  <si>
    <t>Sist endret</t>
  </si>
  <si>
    <t>Endret av</t>
  </si>
  <si>
    <t>RIIK</t>
  </si>
  <si>
    <t>[Blå felter ut av leverandør]</t>
  </si>
  <si>
    <t>[Skal ikke utfylles]</t>
  </si>
  <si>
    <t>Kontrakt</t>
  </si>
  <si>
    <t>[sett inn saksnummer og navn på kontrakten]</t>
  </si>
  <si>
    <t>Oppdragsgiver</t>
  </si>
  <si>
    <t>[sett inn hvem som er oppdragsgiver for kontrakten]</t>
  </si>
  <si>
    <t>Dato for utsendelse av skjema</t>
  </si>
  <si>
    <t>[sett inn dato for utsendelse av skjemaet til leverandør]</t>
  </si>
  <si>
    <t>Svarfrist</t>
  </si>
  <si>
    <t>[sett inn frist for leverandørens besvarelse av skjemaet]</t>
  </si>
  <si>
    <t>Utfylt skjema og dokumentasjon sendes</t>
  </si>
  <si>
    <t>[oppgi hvilken e-postadresse skjema skal sendes til eller om skjema skal sendes via Mercell]</t>
  </si>
  <si>
    <t>Firmaopplysninger</t>
  </si>
  <si>
    <t>Om firmaet</t>
  </si>
  <si>
    <t>Firmanavn</t>
  </si>
  <si>
    <t>Organisasjonsnummer</t>
  </si>
  <si>
    <t>Land foretaket er registrert i</t>
  </si>
  <si>
    <t>Organisasjonsform</t>
  </si>
  <si>
    <t>Næringskode(r)</t>
  </si>
  <si>
    <t>Navn på eiere</t>
  </si>
  <si>
    <t>Antall ansatte</t>
  </si>
  <si>
    <t>Webside</t>
  </si>
  <si>
    <t>Regnskapsfører</t>
  </si>
  <si>
    <t>Revisor</t>
  </si>
  <si>
    <t>Skjemaet er utfylt av</t>
  </si>
  <si>
    <t>Navn</t>
  </si>
  <si>
    <t>E-post</t>
  </si>
  <si>
    <t>Telefonnummer</t>
  </si>
  <si>
    <t>Dato for utfyllelse</t>
  </si>
  <si>
    <t>Firma og virksomhetsstyring</t>
  </si>
  <si>
    <t>Ja/Nei</t>
  </si>
  <si>
    <t>Kommentar leverandør</t>
  </si>
  <si>
    <t>Dokumentasjonskrav</t>
  </si>
  <si>
    <t>Har firmaet endret firmanavn eller organisasjonsnummer siste 2 år?</t>
  </si>
  <si>
    <t>[Hvis ja, vennligst oppgi tidligere navn og organisasjonsnummer i kommentarfeltet]</t>
  </si>
  <si>
    <t xml:space="preserve">Har firmaet byttet revisor siste 2 år? </t>
  </si>
  <si>
    <t>[Hvis ja, vennligst beskriv i kommentarfeltet]</t>
  </si>
  <si>
    <t>Har firmaet hatt tilsyn fra Arbeidstilsynet de siste to årene?</t>
  </si>
  <si>
    <t>Er firmaet ilagt pålegg fra Arbeidstilsynet de siste to årene?</t>
  </si>
  <si>
    <t>[Hvis ja, vennligst legg ved vedtak om pålegg og beskrivelse av firmaets oppfølging/rettetiltak]</t>
  </si>
  <si>
    <t>Har firmaet etiske retningslinjer eller lignende?</t>
  </si>
  <si>
    <t>[Vennligst legg ved dokumentasjon]</t>
  </si>
  <si>
    <t>Har firmaet en varslingskanal hvor ansatte kan melde inn brudd på etiske standarder?</t>
  </si>
  <si>
    <t>Har firmaet noen gang blitt anmeldt, bøtelagt, straffet eller vært innvolvert i en rettslig prosess knyttet til brudd på etiske retningslinjer?</t>
  </si>
  <si>
    <t>Har de ansatte tilltsvalgt(e) i firmaet å henvende seg til?</t>
  </si>
  <si>
    <t>Har de ansatte verneombud i firmaet de kan henvende seg til?</t>
  </si>
  <si>
    <t>Har ditt firma ansatt utenlandske arbeidstakere? (dvs medarbeidere uten norsk statsborgerskap)</t>
  </si>
  <si>
    <t>Er det innført rutiner i firmaet for kontroll av ID for utenlandske arbeidstakere?</t>
  </si>
  <si>
    <t>Tilbyr ditt firma informasjon, instruksjoner og opplæring på et språk som dine ansatte forstår?</t>
  </si>
  <si>
    <t>Kontraktsarbeidet</t>
  </si>
  <si>
    <t>Hvis kontrakten er en rammeavtale, er det foretatt avrop over rammeavtalen i avtaleperioden?</t>
  </si>
  <si>
    <t>Hvilke fagormåder inngår i utførelsen av kontrakten?</t>
  </si>
  <si>
    <t>Omfatter kontraktens hovedelement arbeider der det er relevant å benytte arbeidskraft med fag- eller svennebrev?</t>
  </si>
  <si>
    <t>[Hvis ja, vennligst oppgi fagområder]</t>
  </si>
  <si>
    <t>Benyttes det ufaglært arbeidskraft i leveransen av kontraktsarbeidet?</t>
  </si>
  <si>
    <t>Er firmaet tilknyttet en lærlingeordning/godkjent lærebedrift for fagområder i kontraktsarbeidet?</t>
  </si>
  <si>
    <t>[Hvis ja, vennligst legg ved godkjenning]</t>
  </si>
  <si>
    <t>Deltar en eller flere lærlinger i kontraktsarbeidet?</t>
  </si>
  <si>
    <t>[Hvis ja, vennligst gi utfyllende beskrivelse]</t>
  </si>
  <si>
    <t>Ved bygge- og anleggskontrakter: Vennligst oppgi andel arbeidede timer innen bygg- og anleggsfag samlet som er utført av lærlinger.</t>
  </si>
  <si>
    <t>[Hvis aktuelt, vennligst legg ved dokumentasjon på beregning av andel]</t>
  </si>
  <si>
    <t>Benytter firmaet eller planlegger firmaet å benytte underleverandører, herunder bemanningsbyrå, i leveransen av kontraktsarbeidet?</t>
  </si>
  <si>
    <t>[Hvis ja, vennligst fyll ut arket "Underleverandører" med firmanavn, org.nr og land]</t>
  </si>
  <si>
    <t>Benytter firmaet eller planlegger firmaet å benytte utsendt arbeidskraft i leveransen av kontraktsarbeidet?</t>
  </si>
  <si>
    <t>Er krav fra kontrakten med RIIK/kommune knyttet til lønns- og arbeidsvilkår videreført i kontrakter med eventuelle underleverandører?</t>
  </si>
  <si>
    <t>Krever firmaet at underleverandører aksepterer og signerer etisk standard/Code of Conduct?</t>
  </si>
  <si>
    <t>[Hvis ja, vennligst legg ved dokumentasjon (f.eks Code of Conduct]</t>
  </si>
  <si>
    <t>Reviderer firmaet underleverandører for å påse etterlevelse av etiske standarder?</t>
  </si>
  <si>
    <t>Arbeidstakere</t>
  </si>
  <si>
    <t>Har ditt firma et system for å overvåke arbeidstid?</t>
  </si>
  <si>
    <t xml:space="preserve">Har ditt firma et system for å sørge for at deres egne ansatte som utfører arbeid på denne kontrakten får lønns- og arbeidsvilkår i henhold til kontraktsvilkårene? </t>
  </si>
  <si>
    <t>Foreligger det allmenngjort tariffavtale som gjelder for leveransen av kontraktsarbeidene?</t>
  </si>
  <si>
    <t>[Hvis ja, vennligst angi tariffavtale]</t>
  </si>
  <si>
    <t>Foreligger det landsomfattende tariffavtale for den aktuelle bransjen som gjelder leveransen av kontraktsarbeidene?</t>
  </si>
  <si>
    <t>[Hvis ja, vennligst angi landsomfattende tariffavtale]</t>
  </si>
  <si>
    <t xml:space="preserve">Finnes det særregler og/eller avtaler som regulerer arbeidstiden utover de alminnelige bestemmelsene i arbeidsmiljøloven og evt. tariffavtaler? </t>
  </si>
  <si>
    <t>[Hvis ja, oppgi lenke til eller kopi av avtale]</t>
  </si>
  <si>
    <t>Hvilke allmenngjorte og/eller landsomfattende tariffavtaler legges til grunn for arbeid utført på denne kontrakten?</t>
  </si>
  <si>
    <t>Er firamets standard arbeidsavtale i samsvar med eventuell gjeldende allmenngjort og/eller landsomfattende tariffavtale og eventuelle særregler?</t>
  </si>
  <si>
    <t>[Hvis nei, vennligst legg ved standard arbeidsavtale]</t>
  </si>
  <si>
    <t>Er virksomheten anmeldt eller domfelt for brudd på forhold knyttet til arbeidslivskriminalitet, sosial dumping eller krav til lønns- og arbeidsvilkår?</t>
  </si>
  <si>
    <t>[Hvis ja, vennligst legg ved dokumentasjon som beskriver forholdet, kontrolletatens reaksjon og eventuelle domstolsavgjørelser]</t>
  </si>
  <si>
    <t>Dekker firmaet kost og losji for arbeid som utføres for RIIK/kommunene?</t>
  </si>
  <si>
    <t>Publiserer firmaet bærekraftsrapport?</t>
  </si>
  <si>
    <t>[Hvis ja, vennligst legg ved dokumentasjon]</t>
  </si>
  <si>
    <t>Har firmaet samfunn-, miljø- eller ledelsessertifisering?</t>
  </si>
  <si>
    <t>Har firmaet mål om å redusere miljøbelastningen fra virksomheten?</t>
  </si>
  <si>
    <t>Fører firmaet klimaregnskap/rapporterer om frimaets klimautslipp?</t>
  </si>
  <si>
    <t>HMS</t>
  </si>
  <si>
    <t>Har ditt firma utpekt en ansvarlig for HMS?</t>
  </si>
  <si>
    <t>[Hvis ja, vennligst oppgi navn og kontaktinformasjon i kommentarfeltet]</t>
  </si>
  <si>
    <t>Identifiserer ditt firma risiko og eliminerer potensielle farer for helse og sikkerhet?</t>
  </si>
  <si>
    <t>Tilbyr ditt firma helsesjekk til dine ansatte?</t>
  </si>
  <si>
    <t>Har ditt firma en prosedyre for å sikre rapportering av alle alvorlige ulykker til ledelsen?</t>
  </si>
  <si>
    <t>Registrerer firmaet ulykker og nesten-ulykker?</t>
  </si>
  <si>
    <t>Har det forekommet arbeidsrelaterte alvorlige eller dødsulykker i din virksomhet siste 3 år ?</t>
  </si>
  <si>
    <t>Tilbyr ditt firma sikkerhetsutstyr til ansatte som utsettes for potensielle farer?</t>
  </si>
  <si>
    <t>Tilbyr ditt firma HMS opplæring, som førstehjelpskurs, evakueringsøvelser ol.?</t>
  </si>
  <si>
    <t>Ja</t>
  </si>
  <si>
    <t>Nei</t>
  </si>
  <si>
    <t>Ikke relevant</t>
  </si>
  <si>
    <t>Risikoscoring</t>
  </si>
  <si>
    <t>Scoring [JA]</t>
  </si>
  <si>
    <t>Scoring [Nei]</t>
  </si>
  <si>
    <t>Scoring [Ikke relevant]</t>
  </si>
  <si>
    <t>Oppnåelig score</t>
  </si>
  <si>
    <t>Score</t>
  </si>
  <si>
    <t>Manuell justering</t>
  </si>
  <si>
    <t>Endelig score</t>
  </si>
  <si>
    <t>Terskel [Lav]</t>
  </si>
  <si>
    <t>Terskel [Høy]</t>
  </si>
  <si>
    <t>Risikoscore</t>
  </si>
  <si>
    <t>Risikoklassifisering</t>
  </si>
  <si>
    <t>Lav</t>
  </si>
  <si>
    <t>Middels</t>
  </si>
  <si>
    <t>Høy</t>
  </si>
  <si>
    <t>Totalsum</t>
  </si>
  <si>
    <t>Country</t>
  </si>
  <si>
    <t>CPI Score 2019</t>
  </si>
  <si>
    <t>Rank 2019</t>
  </si>
  <si>
    <t>Afghanistan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</si>
  <si>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</si>
  <si>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</si>
  <si>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</si>
  <si>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</si>
  <si>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</si>
  <si>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</si>
  <si>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</si>
  <si>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</si>
  <si>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</si>
  <si>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</si>
  <si>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</si>
  <si>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</si>
  <si>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</si>
  <si>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</si>
  <si>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</si>
  <si>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</si>
  <si>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</si>
  <si>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</si>
  <si>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</si>
  <si>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</si>
  <si>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</si>
  <si>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</si>
  <si>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</si>
  <si>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</si>
  <si>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</si>
  <si>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</si>
  <si>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</si>
  <si>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</si>
  <si>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</si>
  <si>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</si>
  <si>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</si>
  <si>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</si>
  <si>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</si>
  <si>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</si>
  <si>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</si>
  <si>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</si>
  <si>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</si>
  <si>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</si>
  <si>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</si>
  <si>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</si>
  <si>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</si>
  <si>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</si>
  <si>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</si>
  <si>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</si>
  <si>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</si>
  <si>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</si>
  <si>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</si>
  <si>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</si>
  <si>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</si>
  <si>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</si>
  <si>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</si>
  <si>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</si>
  <si>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</si>
  <si>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</si>
  <si>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</si>
  <si>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</si>
  <si>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</si>
  <si>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</si>
  <si>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</si>
  <si>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</si>
  <si>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</si>
  <si>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</si>
  <si>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</si>
  <si>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</si>
  <si>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</si>
  <si>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</si>
  <si>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</si>
  <si>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</si>
  <si>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</si>
  <si>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</si>
  <si>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</si>
  <si>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</si>
  <si>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</si>
  <si>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</si>
  <si>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</si>
  <si>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</si>
  <si>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</si>
  <si>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</si>
  <si>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</si>
  <si>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</si>
  <si>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</si>
  <si>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</si>
  <si>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</si>
  <si>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</si>
  <si>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</si>
  <si>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</si>
  <si>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</si>
  <si>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</si>
  <si>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</si>
  <si>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</si>
  <si>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</si>
  <si>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</si>
  <si>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</si>
  <si>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</si>
  <si>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</si>
  <si>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</si>
  <si>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</si>
  <si>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</si>
  <si>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</si>
  <si>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</si>
  <si>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</si>
  <si>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</si>
  <si>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</si>
  <si>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</si>
  <si>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</si>
  <si>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</si>
  <si>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</si>
  <si>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</si>
  <si>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</si>
  <si>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</si>
  <si>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</si>
  <si>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</si>
  <si>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</si>
  <si>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</si>
  <si>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</si>
  <si>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</si>
  <si>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</si>
  <si>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</si>
  <si>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</si>
  <si>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</si>
  <si>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</si>
  <si>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</si>
  <si>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</si>
  <si>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</si>
  <si>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</si>
  <si>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</si>
  <si>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</si>
  <si>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</si>
  <si>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</si>
  <si>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</si>
  <si>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</si>
  <si>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</si>
  <si>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</si>
  <si>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</si>
  <si>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Lucia</t>
  </si>
  <si>
    <t>Saint Vincent and the Grenadines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</si>
  <si>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</si>
  <si>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</si>
  <si>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</si>
  <si>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</si>
  <si>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</si>
  <si>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</si>
  <si>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</si>
  <si>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</si>
  <si>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</si>
  <si>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</si>
  <si>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</si>
  <si>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</si>
  <si>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</si>
  <si>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</si>
  <si>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</si>
  <si>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</si>
  <si>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</si>
  <si>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</si>
  <si>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</si>
  <si>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</si>
  <si>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</si>
  <si>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</si>
  <si>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</si>
  <si>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</si>
  <si>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</si>
  <si>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</si>
  <si>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</si>
  <si>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</si>
  <si>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</si>
  <si>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</si>
  <si>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</si>
  <si>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</si>
  <si>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</si>
  <si>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</si>
  <si>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</si>
  <si>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</si>
  <si>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</si>
  <si>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</si>
  <si>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</si>
  <si>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</si>
  <si>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</si>
  <si>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</si>
  <si>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</si>
  <si>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A</t>
  </si>
  <si>
    <t>J/N/IR</t>
  </si>
  <si>
    <t>J/N</t>
  </si>
  <si>
    <t xml:space="preserve"> &lt; kr 2 050 000</t>
  </si>
  <si>
    <t xml:space="preserve"> &gt; kr 2 050 000</t>
  </si>
  <si>
    <t>Avtalens verdi</t>
  </si>
  <si>
    <t>Fylles ut av oppdragsgiver</t>
  </si>
  <si>
    <t>Bransje</t>
  </si>
  <si>
    <t>Scoring, Bransjerisiko</t>
  </si>
  <si>
    <t>Risikobransjer</t>
  </si>
  <si>
    <t>Risikoklasse</t>
  </si>
  <si>
    <t>Restaurant og uteliv</t>
  </si>
  <si>
    <t>Bransjerisiko</t>
  </si>
  <si>
    <t>IKT</t>
  </si>
  <si>
    <t>Bygg og anlegg, rehabilitering mv</t>
  </si>
  <si>
    <t>Renhold</t>
  </si>
  <si>
    <t>Bilvask og bilpleie</t>
  </si>
  <si>
    <t>Transport</t>
  </si>
  <si>
    <t>Jordbruk</t>
  </si>
  <si>
    <t>Fiske</t>
  </si>
  <si>
    <t>Annen, risikoutsatt bransje</t>
  </si>
  <si>
    <t>-----</t>
  </si>
  <si>
    <t>Annen, ikke risikoutsatt bransje</t>
  </si>
  <si>
    <t>Ingen risiko</t>
  </si>
  <si>
    <t>Leverandørens økonomi</t>
  </si>
  <si>
    <t>Scoring, Økonomi</t>
  </si>
  <si>
    <t>Rangering</t>
  </si>
  <si>
    <t>Kredittnivå</t>
  </si>
  <si>
    <t>Meget god</t>
  </si>
  <si>
    <t>AAA</t>
  </si>
  <si>
    <t>God</t>
  </si>
  <si>
    <t>AA</t>
  </si>
  <si>
    <t>Tilfredsstillende</t>
  </si>
  <si>
    <t>Svak</t>
  </si>
  <si>
    <t>B</t>
  </si>
  <si>
    <t>Ikke tilfredsstillende</t>
  </si>
  <si>
    <t>C</t>
  </si>
  <si>
    <t>Negativ presse/omtale</t>
  </si>
  <si>
    <t>Scoring, Negativ presse</t>
  </si>
  <si>
    <t>Inputliste</t>
  </si>
  <si>
    <t>Scoring</t>
  </si>
  <si>
    <t>Scoring, Anskaffelsens verdi</t>
  </si>
  <si>
    <t>Terskelnivå</t>
  </si>
  <si>
    <t>[Grå felter fylles ut av oppdragsgiver]</t>
  </si>
  <si>
    <t>Scoring, Geografisk risiko (CPI)</t>
  </si>
  <si>
    <t>Risikoscoringtabell - kontraktsoppfølging</t>
  </si>
  <si>
    <t>Terskel [lav]</t>
  </si>
  <si>
    <t>Terskel [høy]</t>
  </si>
  <si>
    <t>Vektingstabell</t>
  </si>
  <si>
    <t>Risikoelement</t>
  </si>
  <si>
    <t>Prosentmessig vekting</t>
  </si>
  <si>
    <t>Kommentar</t>
  </si>
  <si>
    <t>Egenrapportering</t>
  </si>
  <si>
    <t>5 pkt. score fra 0 [Svært lav] - 1 [Svært høy]</t>
  </si>
  <si>
    <t>Omsetning</t>
  </si>
  <si>
    <t>Binær. Økt risiko eller ikke</t>
  </si>
  <si>
    <t>Binær. Høyrisiko, eller ikke</t>
  </si>
  <si>
    <t>Geografi</t>
  </si>
  <si>
    <t>Økonomi</t>
  </si>
  <si>
    <t>Negativ presse</t>
  </si>
  <si>
    <t>Sum</t>
  </si>
  <si>
    <t>Underleverandører som benyttes i oppdrag for RIIK</t>
  </si>
  <si>
    <t>Foretaksnavn</t>
  </si>
  <si>
    <t>Land</t>
  </si>
  <si>
    <t>Fargekoder</t>
  </si>
  <si>
    <t>RGB</t>
  </si>
  <si>
    <t>Red</t>
  </si>
  <si>
    <t>Green</t>
  </si>
  <si>
    <t>Blue</t>
  </si>
  <si>
    <t>Anskaffelsens verdi</t>
  </si>
  <si>
    <t>Fargekoder - RGB</t>
  </si>
  <si>
    <t>Gegrafisk CPI Score (basert på land foretaket er registrert i)</t>
  </si>
  <si>
    <t>Vektet totalscore</t>
  </si>
  <si>
    <t>Total</t>
  </si>
  <si>
    <t>Dato</t>
  </si>
  <si>
    <t>Vurdert av (navn</t>
  </si>
  <si>
    <t>Input om leverandør</t>
  </si>
  <si>
    <t>Oppdragsgivers totale vurdering og behov for ytterligere oppfølging og tiltak</t>
  </si>
  <si>
    <t>AN</t>
  </si>
  <si>
    <t>Nystartet</t>
  </si>
  <si>
    <t>Kredittvurdering basert på siste kjente regnskapstall</t>
  </si>
  <si>
    <t>Behov for oppfølging</t>
  </si>
  <si>
    <t>Klima, miljø og bærekraft</t>
  </si>
  <si>
    <t>Dato kredittvurdering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</si>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</sst>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.0;\-#,##0.0;\-;@"/>
    <numFmt numFmtId="165" formatCode="[$-414]d/\ mmmm\ yyyy;@"/>
    <numFmt numFmtId="166" formatCode="_-* #,##0_-;\-* #,##0_-;_-* &quot;-&quot;??_-;_-@_-"/>
    <numFmt numFmtId="167" formatCode="#,##0;\-#,##0;\-;@"/>
    <numFmt numFmtId="168" formatCode="#,##0_ ;\-#,##0\ "/>
    <numFmt numFmtId="169" formatCode="&quot;kr&quot;\ #,##0"/>
    <numFmt numFmtId="170" formatCode="_-[$kr-414]\ * #,##0_-;\-[$kr-414]\ * #,##0_-;_-[$kr-414]\ 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338D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bgColor theme="2" tint="-9.9948118533890809E-2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5" tint="0.799920651875362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4E46A"/>
        <bgColor indexed="64"/>
      </patternFill>
    </fill>
    <fill>
      <patternFill patternType="solid">
        <fgColor rgb="FFBCF79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BA17D"/>
        <bgColor indexed="64"/>
      </patternFill>
    </fill>
    <fill>
      <patternFill patternType="solid">
        <fgColor rgb="FFFF7171"/>
        <bgColor indexed="64"/>
      </patternFill>
    </fill>
  </fills>
  <borders count="40">
    <border>
      <left/>
      <right/>
      <top/>
      <bottom/>
      <diagonal/>
    </border>
    <border>
      <left style="thin">
        <color rgb="FF00338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338D"/>
      </bottom>
      <diagonal/>
    </border>
    <border>
      <left/>
      <right/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8D"/>
      </bottom>
      <diagonal/>
    </border>
    <border>
      <left/>
      <right/>
      <top style="thin">
        <color rgb="FF00338D"/>
      </top>
      <bottom/>
      <diagonal/>
    </border>
    <border>
      <left style="thin">
        <color indexed="24"/>
      </left>
      <right style="thin">
        <color indexed="24"/>
      </right>
      <top/>
      <bottom/>
      <diagonal/>
    </border>
    <border>
      <left/>
      <right style="thin">
        <color indexed="2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/>
      <right style="thin">
        <color indexed="24"/>
      </right>
      <top/>
      <bottom style="thin">
        <color indexed="24"/>
      </bottom>
      <diagonal/>
    </border>
    <border>
      <left/>
      <right/>
      <top style="thin">
        <color rgb="FF00338D"/>
      </top>
      <bottom style="medium">
        <color rgb="FF00338D"/>
      </bottom>
      <diagonal/>
    </border>
    <border>
      <left style="thin">
        <color theme="8"/>
      </left>
      <right/>
      <top style="thin">
        <color rgb="FF00338D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rgb="FF00338D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 style="thin">
        <color rgb="FF00338D"/>
      </left>
      <right/>
      <top style="thin">
        <color indexed="24"/>
      </top>
      <bottom style="thin">
        <color rgb="FF00338D"/>
      </bottom>
      <diagonal/>
    </border>
    <border>
      <left/>
      <right/>
      <top style="thin">
        <color indexed="24"/>
      </top>
      <bottom style="thin">
        <color rgb="FF00338D"/>
      </bottom>
      <diagonal/>
    </border>
    <border>
      <left/>
      <right style="thin">
        <color rgb="FF00338D"/>
      </right>
      <top style="thin">
        <color indexed="24"/>
      </top>
      <bottom style="thin">
        <color rgb="FF00338D"/>
      </bottom>
      <diagonal/>
    </border>
    <border>
      <left/>
      <right/>
      <top style="thin">
        <color rgb="FF00338D"/>
      </top>
      <bottom style="thin">
        <color rgb="FF00338D"/>
      </bottom>
      <diagonal/>
    </border>
    <border>
      <left/>
      <right style="thin">
        <color rgb="FF00338D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 style="thin">
        <color rgb="FF00338D"/>
      </top>
      <bottom style="thin">
        <color rgb="FF00338D"/>
      </bottom>
      <diagonal/>
    </border>
    <border>
      <left/>
      <right style="thin">
        <color indexed="24"/>
      </right>
      <top style="thin">
        <color rgb="FF00338D"/>
      </top>
      <bottom/>
      <diagonal/>
    </border>
    <border>
      <left/>
      <right style="thin">
        <color indexed="24"/>
      </right>
      <top style="thin">
        <color rgb="FF00338D"/>
      </top>
      <bottom style="thin">
        <color rgb="FF00338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8">
    <xf numFmtId="0" fontId="0" fillId="0" borderId="0" xfId="0"/>
    <xf numFmtId="0" fontId="1" fillId="0" borderId="0" xfId="0" applyFont="1"/>
    <xf numFmtId="0" fontId="3" fillId="2" borderId="0" xfId="0" applyFont="1" applyFill="1"/>
    <xf numFmtId="0" fontId="0" fillId="2" borderId="0" xfId="0" applyFill="1" applyProtection="1"/>
    <xf numFmtId="0" fontId="5" fillId="4" borderId="2" xfId="0" quotePrefix="1" applyFont="1" applyFill="1" applyBorder="1" applyAlignment="1" applyProtection="1">
      <alignment horizontal="right"/>
    </xf>
    <xf numFmtId="165" fontId="5" fillId="4" borderId="2" xfId="0" applyNumberFormat="1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0" fillId="0" borderId="0" xfId="0" applyProtection="1"/>
    <xf numFmtId="0" fontId="0" fillId="4" borderId="2" xfId="0" applyFill="1" applyBorder="1" applyProtection="1"/>
    <xf numFmtId="164" fontId="5" fillId="5" borderId="2" xfId="0" applyNumberFormat="1" applyFont="1" applyFill="1" applyBorder="1" applyAlignment="1" applyProtection="1"/>
    <xf numFmtId="164" fontId="5" fillId="6" borderId="2" xfId="0" applyNumberFormat="1" applyFont="1" applyFill="1" applyBorder="1" applyAlignment="1" applyProtection="1"/>
    <xf numFmtId="164" fontId="5" fillId="7" borderId="2" xfId="0" applyNumberFormat="1" applyFont="1" applyFill="1" applyBorder="1" applyAlignment="1" applyProtection="1"/>
    <xf numFmtId="164" fontId="5" fillId="5" borderId="0" xfId="0" applyNumberFormat="1" applyFont="1" applyFill="1" applyBorder="1" applyAlignment="1" applyProtection="1">
      <alignment horizontal="left"/>
      <protection locked="0"/>
    </xf>
    <xf numFmtId="164" fontId="5" fillId="5" borderId="0" xfId="0" applyNumberFormat="1" applyFont="1" applyFill="1" applyBorder="1" applyAlignment="1" applyProtection="1">
      <alignment horizontal="center"/>
      <protection locked="0"/>
    </xf>
    <xf numFmtId="164" fontId="5" fillId="5" borderId="2" xfId="0" applyNumberFormat="1" applyFont="1" applyFill="1" applyBorder="1" applyAlignment="1" applyProtection="1">
      <alignment horizontal="left"/>
    </xf>
    <xf numFmtId="0" fontId="0" fillId="2" borderId="6" xfId="0" applyFill="1" applyBorder="1" applyProtection="1"/>
    <xf numFmtId="164" fontId="7" fillId="5" borderId="0" xfId="0" applyNumberFormat="1" applyFont="1" applyFill="1" applyBorder="1" applyAlignment="1" applyProtection="1">
      <alignment horizontal="left"/>
    </xf>
    <xf numFmtId="164" fontId="5" fillId="5" borderId="8" xfId="0" applyNumberFormat="1" applyFont="1" applyFill="1" applyBorder="1" applyAlignment="1" applyProtection="1">
      <alignment horizontal="right"/>
    </xf>
    <xf numFmtId="164" fontId="5" fillId="5" borderId="0" xfId="0" applyNumberFormat="1" applyFont="1" applyFill="1" applyBorder="1" applyAlignment="1" applyProtection="1">
      <alignment horizontal="right"/>
    </xf>
    <xf numFmtId="164" fontId="5" fillId="5" borderId="2" xfId="0" applyNumberFormat="1" applyFont="1" applyFill="1" applyBorder="1" applyAlignment="1" applyProtection="1">
      <alignment horizontal="left" vertical="center"/>
    </xf>
    <xf numFmtId="164" fontId="5" fillId="6" borderId="9" xfId="0" applyNumberFormat="1" applyFont="1" applyFill="1" applyBorder="1" applyAlignment="1" applyProtection="1">
      <alignment horizontal="left" wrapText="1"/>
      <protection locked="0"/>
    </xf>
    <xf numFmtId="166" fontId="5" fillId="6" borderId="9" xfId="1" applyNumberFormat="1" applyFont="1" applyFill="1" applyBorder="1" applyAlignment="1" applyProtection="1">
      <alignment horizontal="left" wrapText="1"/>
      <protection locked="0"/>
    </xf>
    <xf numFmtId="164" fontId="5" fillId="5" borderId="2" xfId="0" applyNumberFormat="1" applyFont="1" applyFill="1" applyBorder="1" applyAlignment="1" applyProtection="1">
      <alignment vertical="center"/>
    </xf>
    <xf numFmtId="164" fontId="9" fillId="5" borderId="0" xfId="0" applyNumberFormat="1" applyFont="1" applyFill="1" applyAlignment="1" applyProtection="1">
      <alignment horizontal="left" indent="2"/>
    </xf>
    <xf numFmtId="164" fontId="9" fillId="5" borderId="0" xfId="0" applyNumberFormat="1" applyFont="1" applyFill="1" applyAlignment="1" applyProtection="1">
      <alignment horizontal="left"/>
    </xf>
    <xf numFmtId="164" fontId="7" fillId="5" borderId="8" xfId="0" applyNumberFormat="1" applyFont="1" applyFill="1" applyBorder="1" applyAlignment="1" applyProtection="1">
      <alignment horizontal="left"/>
    </xf>
    <xf numFmtId="164" fontId="5" fillId="5" borderId="0" xfId="0" applyNumberFormat="1" applyFont="1" applyFill="1" applyBorder="1" applyAlignment="1" applyProtection="1"/>
    <xf numFmtId="164" fontId="5" fillId="5" borderId="0" xfId="0" applyNumberFormat="1" applyFont="1" applyFill="1" applyAlignment="1" applyProtection="1">
      <alignment horizontal="left"/>
    </xf>
    <xf numFmtId="164" fontId="5" fillId="5" borderId="0" xfId="0" applyNumberFormat="1" applyFont="1" applyFill="1" applyBorder="1" applyAlignment="1" applyProtection="1">
      <alignment horizontal="left"/>
    </xf>
    <xf numFmtId="164" fontId="5" fillId="5" borderId="0" xfId="0" applyNumberFormat="1" applyFont="1" applyFill="1" applyBorder="1" applyAlignment="1" applyProtection="1">
      <alignment horizontal="center"/>
    </xf>
    <xf numFmtId="166" fontId="5" fillId="6" borderId="2" xfId="1" applyNumberFormat="1" applyFont="1" applyFill="1" applyBorder="1" applyAlignment="1" applyProtection="1">
      <alignment horizontal="left" wrapText="1"/>
      <protection locked="0"/>
    </xf>
    <xf numFmtId="164" fontId="7" fillId="5" borderId="0" xfId="0" applyNumberFormat="1" applyFont="1" applyFill="1" applyBorder="1" applyAlignment="1" applyProtection="1">
      <alignment horizontal="center"/>
    </xf>
    <xf numFmtId="164" fontId="5" fillId="5" borderId="2" xfId="0" applyNumberFormat="1" applyFont="1" applyFill="1" applyBorder="1" applyAlignment="1" applyProtection="1">
      <alignment horizontal="left" vertical="center" wrapText="1"/>
    </xf>
    <xf numFmtId="164" fontId="5" fillId="6" borderId="2" xfId="0" applyNumberFormat="1" applyFont="1" applyFill="1" applyBorder="1" applyAlignment="1" applyProtection="1">
      <alignment horizontal="center" vertical="center"/>
      <protection locked="0"/>
    </xf>
    <xf numFmtId="49" fontId="5" fillId="6" borderId="2" xfId="0" applyNumberFormat="1" applyFont="1" applyFill="1" applyBorder="1" applyAlignment="1" applyProtection="1">
      <alignment horizontal="left" wrapText="1"/>
      <protection locked="0"/>
    </xf>
    <xf numFmtId="164" fontId="5" fillId="2" borderId="2" xfId="0" applyNumberFormat="1" applyFont="1" applyFill="1" applyBorder="1" applyAlignment="1" applyProtection="1">
      <alignment horizontal="left" wrapText="1"/>
    </xf>
    <xf numFmtId="164" fontId="5" fillId="2" borderId="2" xfId="0" applyNumberFormat="1" applyFont="1" applyFill="1" applyBorder="1" applyAlignment="1" applyProtection="1">
      <alignment horizontal="left"/>
    </xf>
    <xf numFmtId="164" fontId="5" fillId="7" borderId="2" xfId="0" applyNumberFormat="1" applyFont="1" applyFill="1" applyBorder="1" applyAlignment="1" applyProtection="1">
      <alignment horizontal="left"/>
    </xf>
    <xf numFmtId="0" fontId="0" fillId="2" borderId="0" xfId="0" applyFill="1" applyProtection="1">
      <protection locked="0"/>
    </xf>
    <xf numFmtId="164" fontId="10" fillId="5" borderId="2" xfId="0" applyNumberFormat="1" applyFont="1" applyFill="1" applyBorder="1" applyAlignment="1" applyProtection="1">
      <alignment horizontal="left" vertical="center" wrapText="1"/>
    </xf>
    <xf numFmtId="0" fontId="6" fillId="5" borderId="7" xfId="0" applyNumberFormat="1" applyFont="1" applyFill="1" applyBorder="1" applyAlignment="1" applyProtection="1">
      <alignment horizontal="left"/>
    </xf>
    <xf numFmtId="0" fontId="6" fillId="5" borderId="8" xfId="0" applyNumberFormat="1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164" fontId="7" fillId="5" borderId="8" xfId="0" applyNumberFormat="1" applyFont="1" applyFill="1" applyBorder="1" applyAlignment="1" applyProtection="1">
      <alignment horizontal="center"/>
      <protection hidden="1"/>
    </xf>
    <xf numFmtId="168" fontId="5" fillId="8" borderId="10" xfId="0" applyNumberFormat="1" applyFont="1" applyFill="1" applyBorder="1" applyAlignment="1" applyProtection="1">
      <alignment horizontal="center" vertical="center"/>
      <protection hidden="1"/>
    </xf>
    <xf numFmtId="168" fontId="5" fillId="9" borderId="10" xfId="0" applyNumberFormat="1" applyFont="1" applyFill="1" applyBorder="1" applyAlignment="1" applyProtection="1">
      <alignment horizontal="center" vertical="center"/>
      <protection hidden="1"/>
    </xf>
    <xf numFmtId="168" fontId="5" fillId="5" borderId="10" xfId="0" applyNumberFormat="1" applyFont="1" applyFill="1" applyBorder="1" applyAlignment="1" applyProtection="1">
      <alignment horizontal="center" vertical="center"/>
      <protection hidden="1"/>
    </xf>
    <xf numFmtId="168" fontId="5" fillId="4" borderId="10" xfId="0" applyNumberFormat="1" applyFont="1" applyFill="1" applyBorder="1" applyAlignment="1" applyProtection="1">
      <alignment horizontal="center" vertical="center"/>
      <protection hidden="1"/>
    </xf>
    <xf numFmtId="168" fontId="5" fillId="8" borderId="2" xfId="0" applyNumberFormat="1" applyFont="1" applyFill="1" applyBorder="1" applyAlignment="1" applyProtection="1">
      <alignment horizontal="center" vertical="center"/>
      <protection hidden="1"/>
    </xf>
    <xf numFmtId="168" fontId="5" fillId="9" borderId="11" xfId="0" applyNumberFormat="1" applyFont="1" applyFill="1" applyBorder="1" applyAlignment="1" applyProtection="1">
      <alignment horizontal="center" vertical="center"/>
      <protection hidden="1"/>
    </xf>
    <xf numFmtId="168" fontId="5" fillId="8" borderId="11" xfId="0" applyNumberFormat="1" applyFont="1" applyFill="1" applyBorder="1" applyAlignment="1" applyProtection="1">
      <alignment horizontal="center" vertical="center"/>
      <protection hidden="1"/>
    </xf>
    <xf numFmtId="168" fontId="5" fillId="8" borderId="12" xfId="0" applyNumberFormat="1" applyFont="1" applyFill="1" applyBorder="1" applyAlignment="1" applyProtection="1">
      <alignment horizontal="center" vertical="center"/>
      <protection hidden="1"/>
    </xf>
    <xf numFmtId="0" fontId="11" fillId="2" borderId="13" xfId="0" applyFont="1" applyFill="1" applyBorder="1" applyProtection="1">
      <protection hidden="1"/>
    </xf>
    <xf numFmtId="168" fontId="11" fillId="2" borderId="13" xfId="0" applyNumberFormat="1" applyFont="1" applyFill="1" applyBorder="1" applyAlignment="1" applyProtection="1">
      <alignment horizontal="center"/>
      <protection hidden="1"/>
    </xf>
    <xf numFmtId="164" fontId="5" fillId="7" borderId="2" xfId="0" applyNumberFormat="1" applyFont="1" applyFill="1" applyBorder="1" applyAlignment="1" applyProtection="1">
      <protection hidden="1"/>
    </xf>
    <xf numFmtId="164" fontId="5" fillId="7" borderId="11" xfId="0" applyNumberFormat="1" applyFont="1" applyFill="1" applyBorder="1" applyAlignment="1" applyProtection="1">
      <protection hidden="1"/>
    </xf>
    <xf numFmtId="168" fontId="5" fillId="8" borderId="9" xfId="0" applyNumberFormat="1" applyFont="1" applyFill="1" applyBorder="1" applyAlignment="1" applyProtection="1">
      <alignment horizontal="center" vertical="center"/>
      <protection hidden="1"/>
    </xf>
    <xf numFmtId="168" fontId="5" fillId="8" borderId="16" xfId="0" applyNumberFormat="1" applyFont="1" applyFill="1" applyBorder="1" applyAlignment="1" applyProtection="1">
      <alignment horizontal="center" vertical="center"/>
      <protection hidden="1"/>
    </xf>
    <xf numFmtId="0" fontId="11" fillId="5" borderId="19" xfId="0" applyFont="1" applyFill="1" applyBorder="1" applyProtection="1">
      <protection hidden="1"/>
    </xf>
    <xf numFmtId="168" fontId="11" fillId="5" borderId="19" xfId="0" applyNumberFormat="1" applyFont="1" applyFill="1" applyBorder="1" applyAlignment="1" applyProtection="1">
      <alignment horizontal="center"/>
      <protection hidden="1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0" fillId="0" borderId="20" xfId="0" applyFont="1" applyBorder="1"/>
    <xf numFmtId="0" fontId="0" fillId="0" borderId="13" xfId="0" applyFont="1" applyBorder="1"/>
    <xf numFmtId="0" fontId="0" fillId="0" borderId="21" xfId="0" applyFont="1" applyBorder="1"/>
    <xf numFmtId="0" fontId="0" fillId="0" borderId="22" xfId="0" applyFont="1" applyBorder="1"/>
    <xf numFmtId="0" fontId="0" fillId="3" borderId="21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169" fontId="0" fillId="0" borderId="0" xfId="0" applyNumberFormat="1"/>
    <xf numFmtId="0" fontId="4" fillId="3" borderId="25" xfId="0" applyNumberFormat="1" applyFont="1" applyFill="1" applyBorder="1" applyAlignment="1">
      <alignment horizontal="left" vertical="center"/>
    </xf>
    <xf numFmtId="0" fontId="11" fillId="2" borderId="7" xfId="0" applyNumberFormat="1" applyFont="1" applyFill="1" applyBorder="1" applyAlignment="1">
      <alignment horizontal="left"/>
    </xf>
    <xf numFmtId="0" fontId="11" fillId="2" borderId="7" xfId="0" applyNumberFormat="1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right"/>
    </xf>
    <xf numFmtId="164" fontId="5" fillId="5" borderId="0" xfId="0" applyNumberFormat="1" applyFont="1" applyFill="1" applyAlignment="1">
      <alignment horizontal="left"/>
    </xf>
    <xf numFmtId="164" fontId="5" fillId="5" borderId="0" xfId="0" applyNumberFormat="1" applyFont="1" applyFill="1" applyAlignment="1">
      <alignment horizontal="left" wrapText="1"/>
    </xf>
    <xf numFmtId="2" fontId="5" fillId="6" borderId="0" xfId="0" applyNumberFormat="1" applyFont="1" applyFill="1" applyAlignment="1">
      <alignment horizontal="center"/>
    </xf>
    <xf numFmtId="167" fontId="5" fillId="5" borderId="0" xfId="0" applyNumberFormat="1" applyFont="1" applyFill="1" applyAlignment="1">
      <alignment horizontal="center"/>
    </xf>
    <xf numFmtId="164" fontId="5" fillId="5" borderId="0" xfId="0" quotePrefix="1" applyNumberFormat="1" applyFont="1" applyFill="1" applyAlignment="1">
      <alignment horizontal="left"/>
    </xf>
    <xf numFmtId="167" fontId="5" fillId="6" borderId="0" xfId="0" applyNumberFormat="1" applyFont="1" applyFill="1" applyAlignment="1">
      <alignment horizontal="left"/>
    </xf>
    <xf numFmtId="167" fontId="5" fillId="6" borderId="0" xfId="0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left"/>
    </xf>
    <xf numFmtId="167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5" fillId="6" borderId="0" xfId="0" quotePrefix="1" applyNumberFormat="1" applyFont="1" applyFill="1" applyAlignment="1">
      <alignment horizontal="left"/>
    </xf>
    <xf numFmtId="164" fontId="5" fillId="6" borderId="0" xfId="0" applyNumberFormat="1" applyFont="1" applyFill="1" applyAlignment="1">
      <alignment horizontal="left"/>
    </xf>
    <xf numFmtId="0" fontId="0" fillId="2" borderId="0" xfId="0" applyFill="1"/>
    <xf numFmtId="0" fontId="4" fillId="3" borderId="2" xfId="0" applyNumberFormat="1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/>
    </xf>
    <xf numFmtId="170" fontId="11" fillId="6" borderId="2" xfId="0" applyNumberFormat="1" applyFont="1" applyFill="1" applyBorder="1" applyAlignment="1">
      <alignment horizontal="right"/>
    </xf>
    <xf numFmtId="0" fontId="11" fillId="2" borderId="2" xfId="0" applyNumberFormat="1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right"/>
    </xf>
    <xf numFmtId="164" fontId="5" fillId="5" borderId="2" xfId="0" quotePrefix="1" applyNumberFormat="1" applyFont="1" applyFill="1" applyBorder="1" applyAlignment="1">
      <alignment horizontal="left"/>
    </xf>
    <xf numFmtId="0" fontId="0" fillId="2" borderId="2" xfId="0" applyFill="1" applyBorder="1"/>
    <xf numFmtId="0" fontId="0" fillId="0" borderId="2" xfId="0" applyBorder="1"/>
    <xf numFmtId="164" fontId="5" fillId="5" borderId="2" xfId="0" applyNumberFormat="1" applyFont="1" applyFill="1" applyBorder="1" applyAlignment="1">
      <alignment horizontal="left"/>
    </xf>
    <xf numFmtId="2" fontId="5" fillId="6" borderId="2" xfId="0" applyNumberFormat="1" applyFont="1" applyFill="1" applyBorder="1" applyAlignment="1">
      <alignment horizontal="center"/>
    </xf>
    <xf numFmtId="167" fontId="5" fillId="5" borderId="2" xfId="0" applyNumberFormat="1" applyFont="1" applyFill="1" applyBorder="1" applyAlignment="1">
      <alignment horizontal="center"/>
    </xf>
    <xf numFmtId="0" fontId="0" fillId="0" borderId="0" xfId="0" applyFont="1" applyBorder="1"/>
    <xf numFmtId="0" fontId="4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168" fontId="5" fillId="6" borderId="0" xfId="0" applyNumberFormat="1" applyFont="1" applyFill="1" applyAlignment="1">
      <alignment horizontal="left"/>
    </xf>
    <xf numFmtId="9" fontId="5" fillId="6" borderId="0" xfId="2" applyFont="1" applyFill="1" applyAlignment="1">
      <alignment horizontal="right"/>
    </xf>
    <xf numFmtId="0" fontId="11" fillId="5" borderId="19" xfId="0" applyFont="1" applyFill="1" applyBorder="1"/>
    <xf numFmtId="9" fontId="11" fillId="10" borderId="19" xfId="2" applyFont="1" applyFill="1" applyBorder="1"/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164" fontId="5" fillId="5" borderId="14" xfId="0" applyNumberFormat="1" applyFont="1" applyFill="1" applyBorder="1" applyAlignment="1">
      <alignment horizontal="right"/>
    </xf>
    <xf numFmtId="166" fontId="5" fillId="5" borderId="31" xfId="1" applyNumberFormat="1" applyFont="1" applyFill="1" applyBorder="1" applyAlignment="1">
      <alignment horizontal="right"/>
    </xf>
    <xf numFmtId="164" fontId="5" fillId="5" borderId="15" xfId="0" applyNumberFormat="1" applyFont="1" applyFill="1" applyBorder="1" applyAlignment="1">
      <alignment horizontal="right"/>
    </xf>
    <xf numFmtId="166" fontId="5" fillId="5" borderId="15" xfId="1" applyNumberFormat="1" applyFont="1" applyFill="1" applyBorder="1" applyAlignment="1">
      <alignment horizontal="right"/>
    </xf>
    <xf numFmtId="164" fontId="5" fillId="5" borderId="17" xfId="0" applyNumberFormat="1" applyFont="1" applyFill="1" applyBorder="1" applyAlignment="1">
      <alignment horizontal="right"/>
    </xf>
    <xf numFmtId="166" fontId="5" fillId="5" borderId="18" xfId="1" applyNumberFormat="1" applyFont="1" applyFill="1" applyBorder="1" applyAlignment="1">
      <alignment horizontal="right"/>
    </xf>
    <xf numFmtId="164" fontId="5" fillId="5" borderId="18" xfId="0" applyNumberFormat="1" applyFont="1" applyFill="1" applyBorder="1" applyAlignment="1">
      <alignment horizontal="right"/>
    </xf>
    <xf numFmtId="0" fontId="11" fillId="5" borderId="30" xfId="0" applyNumberFormat="1" applyFont="1" applyFill="1" applyBorder="1" applyAlignment="1"/>
    <xf numFmtId="0" fontId="11" fillId="5" borderId="31" xfId="0" applyNumberFormat="1" applyFont="1" applyFill="1" applyBorder="1" applyAlignment="1"/>
    <xf numFmtId="0" fontId="11" fillId="5" borderId="32" xfId="0" applyNumberFormat="1" applyFont="1" applyFill="1" applyBorder="1" applyAlignment="1"/>
    <xf numFmtId="0" fontId="6" fillId="5" borderId="0" xfId="0" applyNumberFormat="1" applyFont="1" applyFill="1" applyBorder="1" applyAlignment="1" applyProtection="1">
      <alignment horizontal="left"/>
      <protection hidden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4" fillId="3" borderId="25" xfId="0" applyFont="1" applyFill="1" applyBorder="1" applyAlignment="1">
      <alignment horizontal="left" vertical="center"/>
    </xf>
    <xf numFmtId="0" fontId="11" fillId="2" borderId="28" xfId="0" applyNumberFormat="1" applyFont="1" applyFill="1" applyBorder="1" applyAlignment="1"/>
    <xf numFmtId="9" fontId="11" fillId="0" borderId="19" xfId="2" applyFont="1" applyFill="1" applyBorder="1"/>
    <xf numFmtId="2" fontId="12" fillId="2" borderId="0" xfId="0" applyNumberFormat="1" applyFont="1" applyFill="1" applyAlignment="1"/>
    <xf numFmtId="167" fontId="5" fillId="15" borderId="0" xfId="0" applyNumberFormat="1" applyFont="1" applyFill="1" applyAlignment="1">
      <alignment horizontal="center"/>
    </xf>
    <xf numFmtId="0" fontId="11" fillId="2" borderId="0" xfId="0" applyNumberFormat="1" applyFont="1" applyFill="1" applyBorder="1" applyAlignment="1">
      <alignment horizontal="left"/>
    </xf>
    <xf numFmtId="0" fontId="12" fillId="0" borderId="0" xfId="0" applyFont="1"/>
    <xf numFmtId="2" fontId="11" fillId="0" borderId="19" xfId="2" applyNumberFormat="1" applyFont="1" applyFill="1" applyBorder="1" applyAlignment="1">
      <alignment horizontal="center"/>
    </xf>
    <xf numFmtId="2" fontId="6" fillId="0" borderId="19" xfId="2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left"/>
    </xf>
    <xf numFmtId="0" fontId="4" fillId="3" borderId="23" xfId="0" applyNumberFormat="1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 applyProtection="1">
      <alignment horizontal="left"/>
    </xf>
    <xf numFmtId="49" fontId="5" fillId="6" borderId="2" xfId="1" applyNumberFormat="1" applyFont="1" applyFill="1" applyBorder="1" applyAlignment="1" applyProtection="1">
      <alignment horizontal="left" wrapText="1"/>
      <protection locked="0"/>
    </xf>
    <xf numFmtId="164" fontId="5" fillId="5" borderId="2" xfId="0" applyNumberFormat="1" applyFont="1" applyFill="1" applyBorder="1" applyAlignment="1" applyProtection="1">
      <alignment horizontal="left"/>
    </xf>
    <xf numFmtId="164" fontId="5" fillId="4" borderId="3" xfId="0" applyNumberFormat="1" applyFont="1" applyFill="1" applyBorder="1" applyAlignment="1" applyProtection="1">
      <alignment horizontal="left" vertical="center"/>
      <protection locked="0"/>
    </xf>
    <xf numFmtId="164" fontId="5" fillId="4" borderId="4" xfId="0" applyNumberFormat="1" applyFont="1" applyFill="1" applyBorder="1" applyAlignment="1" applyProtection="1">
      <alignment horizontal="left" vertical="center"/>
      <protection locked="0"/>
    </xf>
    <xf numFmtId="164" fontId="5" fillId="4" borderId="5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6" fillId="5" borderId="7" xfId="0" applyNumberFormat="1" applyFont="1" applyFill="1" applyBorder="1" applyAlignment="1" applyProtection="1">
      <alignment horizontal="left"/>
    </xf>
    <xf numFmtId="164" fontId="5" fillId="6" borderId="3" xfId="0" applyNumberFormat="1" applyFont="1" applyFill="1" applyBorder="1" applyAlignment="1" applyProtection="1">
      <alignment horizontal="left" wrapText="1"/>
      <protection locked="0"/>
    </xf>
    <xf numFmtId="164" fontId="5" fillId="6" borderId="4" xfId="0" applyNumberFormat="1" applyFont="1" applyFill="1" applyBorder="1" applyAlignment="1" applyProtection="1">
      <alignment horizontal="left" wrapText="1"/>
      <protection locked="0"/>
    </xf>
    <xf numFmtId="164" fontId="5" fillId="6" borderId="5" xfId="0" applyNumberFormat="1" applyFont="1" applyFill="1" applyBorder="1" applyAlignment="1" applyProtection="1">
      <alignment horizontal="left" wrapText="1"/>
      <protection locked="0"/>
    </xf>
    <xf numFmtId="167" fontId="5" fillId="6" borderId="3" xfId="0" applyNumberFormat="1" applyFont="1" applyFill="1" applyBorder="1" applyAlignment="1" applyProtection="1">
      <alignment horizontal="left" wrapText="1"/>
      <protection locked="0"/>
    </xf>
    <xf numFmtId="167" fontId="5" fillId="6" borderId="4" xfId="0" applyNumberFormat="1" applyFont="1" applyFill="1" applyBorder="1" applyAlignment="1" applyProtection="1">
      <alignment horizontal="left" wrapText="1"/>
      <protection locked="0"/>
    </xf>
    <xf numFmtId="167" fontId="5" fillId="6" borderId="5" xfId="0" applyNumberFormat="1" applyFont="1" applyFill="1" applyBorder="1" applyAlignment="1" applyProtection="1">
      <alignment horizontal="left" wrapText="1"/>
      <protection locked="0"/>
    </xf>
    <xf numFmtId="164" fontId="8" fillId="6" borderId="3" xfId="3" applyNumberFormat="1" applyFill="1" applyBorder="1" applyAlignment="1" applyProtection="1">
      <alignment horizontal="left" wrapText="1"/>
      <protection locked="0"/>
    </xf>
    <xf numFmtId="164" fontId="8" fillId="6" borderId="4" xfId="3" applyNumberFormat="1" applyFill="1" applyBorder="1" applyAlignment="1" applyProtection="1">
      <alignment horizontal="left" wrapText="1"/>
      <protection locked="0"/>
    </xf>
    <xf numFmtId="164" fontId="8" fillId="6" borderId="5" xfId="3" applyNumberFormat="1" applyFill="1" applyBorder="1" applyAlignment="1" applyProtection="1">
      <alignment horizontal="left" wrapText="1"/>
      <protection locked="0"/>
    </xf>
    <xf numFmtId="0" fontId="6" fillId="5" borderId="8" xfId="0" applyNumberFormat="1" applyFont="1" applyFill="1" applyBorder="1" applyAlignment="1" applyProtection="1">
      <alignment horizontal="left"/>
    </xf>
    <xf numFmtId="166" fontId="5" fillId="6" borderId="3" xfId="1" applyNumberFormat="1" applyFont="1" applyFill="1" applyBorder="1" applyAlignment="1" applyProtection="1">
      <alignment horizontal="left" wrapText="1"/>
      <protection locked="0"/>
    </xf>
    <xf numFmtId="166" fontId="5" fillId="6" borderId="4" xfId="1" applyNumberFormat="1" applyFont="1" applyFill="1" applyBorder="1" applyAlignment="1" applyProtection="1">
      <alignment horizontal="left" wrapText="1"/>
      <protection locked="0"/>
    </xf>
    <xf numFmtId="166" fontId="5" fillId="6" borderId="5" xfId="1" applyNumberFormat="1" applyFont="1" applyFill="1" applyBorder="1" applyAlignment="1" applyProtection="1">
      <alignment horizontal="left" wrapText="1"/>
      <protection locked="0"/>
    </xf>
    <xf numFmtId="165" fontId="5" fillId="4" borderId="3" xfId="0" applyNumberFormat="1" applyFont="1" applyFill="1" applyBorder="1" applyAlignment="1" applyProtection="1">
      <alignment horizontal="left"/>
    </xf>
    <xf numFmtId="165" fontId="5" fillId="4" borderId="4" xfId="0" applyNumberFormat="1" applyFont="1" applyFill="1" applyBorder="1" applyAlignment="1" applyProtection="1">
      <alignment horizontal="left"/>
    </xf>
    <xf numFmtId="14" fontId="5" fillId="6" borderId="2" xfId="1" applyNumberFormat="1" applyFont="1" applyFill="1" applyBorder="1" applyAlignment="1" applyProtection="1">
      <alignment horizontal="left" wrapText="1"/>
      <protection locked="0"/>
    </xf>
    <xf numFmtId="0" fontId="12" fillId="4" borderId="33" xfId="0" applyFont="1" applyFill="1" applyBorder="1" applyAlignment="1">
      <alignment horizontal="left" vertical="top"/>
    </xf>
    <xf numFmtId="0" fontId="12" fillId="4" borderId="6" xfId="0" applyFont="1" applyFill="1" applyBorder="1" applyAlignment="1">
      <alignment horizontal="left" vertical="top"/>
    </xf>
    <xf numFmtId="0" fontId="12" fillId="4" borderId="34" xfId="0" applyFont="1" applyFill="1" applyBorder="1" applyAlignment="1">
      <alignment horizontal="left" vertical="top"/>
    </xf>
    <xf numFmtId="0" fontId="12" fillId="4" borderId="35" xfId="0" applyFont="1" applyFill="1" applyBorder="1" applyAlignment="1">
      <alignment horizontal="left" vertical="top"/>
    </xf>
    <xf numFmtId="0" fontId="12" fillId="4" borderId="0" xfId="0" applyFont="1" applyFill="1" applyBorder="1" applyAlignment="1">
      <alignment horizontal="left" vertical="top"/>
    </xf>
    <xf numFmtId="0" fontId="12" fillId="4" borderId="36" xfId="0" applyFont="1" applyFill="1" applyBorder="1" applyAlignment="1">
      <alignment horizontal="left" vertical="top"/>
    </xf>
    <xf numFmtId="0" fontId="12" fillId="4" borderId="37" xfId="0" applyFont="1" applyFill="1" applyBorder="1" applyAlignment="1">
      <alignment horizontal="left" vertical="top"/>
    </xf>
    <xf numFmtId="0" fontId="12" fillId="4" borderId="38" xfId="0" applyFont="1" applyFill="1" applyBorder="1" applyAlignment="1">
      <alignment horizontal="left" vertical="top"/>
    </xf>
    <xf numFmtId="0" fontId="12" fillId="4" borderId="39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1" fillId="2" borderId="28" xfId="0" applyNumberFormat="1" applyFont="1" applyFill="1" applyBorder="1" applyAlignment="1">
      <alignment horizontal="center"/>
    </xf>
    <xf numFmtId="165" fontId="5" fillId="4" borderId="11" xfId="0" applyNumberFormat="1" applyFont="1" applyFill="1" applyBorder="1" applyAlignment="1" applyProtection="1">
      <alignment horizontal="left"/>
    </xf>
    <xf numFmtId="165" fontId="5" fillId="4" borderId="3" xfId="0" applyNumberFormat="1" applyFont="1" applyFill="1" applyBorder="1" applyAlignment="1" applyProtection="1"/>
    <xf numFmtId="164" fontId="7" fillId="5" borderId="8" xfId="0" applyNumberFormat="1" applyFont="1" applyFill="1" applyBorder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11" fillId="2" borderId="28" xfId="0" applyNumberFormat="1" applyFont="1" applyFill="1" applyBorder="1" applyAlignment="1">
      <alignment horizontal="left"/>
    </xf>
    <xf numFmtId="0" fontId="6" fillId="5" borderId="8" xfId="0" applyNumberFormat="1" applyFont="1" applyFill="1" applyBorder="1" applyAlignment="1" applyProtection="1">
      <alignment horizontal="left"/>
      <protection hidden="1"/>
    </xf>
    <xf numFmtId="168" fontId="5" fillId="4" borderId="10" xfId="0" applyNumberFormat="1" applyFont="1" applyFill="1" applyBorder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/>
      <protection hidden="1"/>
    </xf>
    <xf numFmtId="164" fontId="5" fillId="7" borderId="2" xfId="0" applyNumberFormat="1" applyFont="1" applyFill="1" applyBorder="1" applyAlignment="1" applyProtection="1">
      <alignment horizontal="left"/>
      <protection hidden="1"/>
    </xf>
    <xf numFmtId="2" fontId="12" fillId="2" borderId="0" xfId="0" applyNumberFormat="1" applyFont="1" applyFill="1" applyAlignment="1">
      <alignment horizontal="right"/>
    </xf>
    <xf numFmtId="9" fontId="5" fillId="6" borderId="3" xfId="2" applyFont="1" applyFill="1" applyBorder="1" applyAlignment="1" applyProtection="1">
      <alignment wrapText="1"/>
      <protection locked="0"/>
    </xf>
    <xf numFmtId="14" fontId="5" fillId="6" borderId="5" xfId="2" applyNumberFormat="1" applyFont="1" applyFill="1" applyBorder="1" applyAlignment="1" applyProtection="1">
      <alignment wrapText="1"/>
      <protection locked="0"/>
    </xf>
    <xf numFmtId="164" fontId="5" fillId="4" borderId="3" xfId="0" applyNumberFormat="1" applyFont="1" applyFill="1" applyBorder="1" applyAlignment="1" applyProtection="1">
      <alignment horizontal="left" vertical="center" wrapText="1"/>
    </xf>
    <xf numFmtId="164" fontId="5" fillId="4" borderId="4" xfId="0" applyNumberFormat="1" applyFont="1" applyFill="1" applyBorder="1" applyAlignment="1" applyProtection="1">
      <alignment horizontal="left" vertical="center" wrapText="1"/>
    </xf>
    <xf numFmtId="164" fontId="5" fillId="4" borderId="5" xfId="0" applyNumberFormat="1" applyFont="1" applyFill="1" applyBorder="1" applyAlignment="1" applyProtection="1">
      <alignment horizontal="left" vertical="center" wrapText="1"/>
    </xf>
    <xf numFmtId="14" fontId="5" fillId="4" borderId="3" xfId="0" applyNumberFormat="1" applyFont="1" applyFill="1" applyBorder="1" applyAlignment="1" applyProtection="1">
      <alignment horizontal="left" vertical="center" wrapText="1"/>
    </xf>
    <xf numFmtId="14" fontId="5" fillId="4" borderId="4" xfId="0" applyNumberFormat="1" applyFont="1" applyFill="1" applyBorder="1" applyAlignment="1" applyProtection="1">
      <alignment horizontal="left" vertical="center" wrapText="1"/>
    </xf>
    <xf numFmtId="14" fontId="5" fillId="4" borderId="5" xfId="0" applyNumberFormat="1" applyFont="1" applyFill="1" applyBorder="1" applyAlignment="1" applyProtection="1">
      <alignment horizontal="left" vertical="center" wrapText="1"/>
    </xf>
  </cellXfs>
  <cellStyles count="4">
    <cellStyle name="Hyperkobling" xfId="3" builtinId="8"/>
    <cellStyle name="Komma" xfId="1" builtinId="3"/>
    <cellStyle name="Normal" xfId="0" builtinId="0"/>
    <cellStyle name="Prosent" xfId="2" builtinId="5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border outline="0">
        <top style="thin">
          <color indexed="24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"/>
        <scheme val="none"/>
      </font>
      <fill>
        <patternFill patternType="solid">
          <fgColor indexed="64"/>
          <bgColor rgb="FF00338D"/>
        </patternFill>
      </fill>
      <alignment horizontal="left" vertical="center" textRotation="0" wrapText="0" indent="0" justifyLastLine="0" shrinkToFit="0" readingOrder="0"/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84E46A"/>
        </patternFill>
      </fill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F7171"/>
        </patternFill>
      </fill>
    </dxf>
    <dxf>
      <fill>
        <patternFill>
          <bgColor rgb="FF84E46A"/>
        </patternFill>
      </fill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F7171"/>
        </patternFill>
      </fill>
    </dxf>
    <dxf>
      <fill>
        <patternFill>
          <bgColor rgb="FF84E46A"/>
        </patternFill>
      </fill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F7171"/>
        </patternFill>
      </fill>
    </dxf>
    <dxf>
      <fill>
        <patternFill>
          <bgColor rgb="FF84E46A"/>
        </patternFill>
      </fill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F7171"/>
        </patternFill>
      </fill>
    </dxf>
    <dxf>
      <fill>
        <patternFill>
          <bgColor rgb="FF84E46A"/>
        </patternFill>
      </fill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F7171"/>
        </patternFill>
      </fill>
    </dxf>
    <dxf>
      <fill>
        <patternFill>
          <bgColor rgb="FF84E46A"/>
        </patternFill>
      </fill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F7171"/>
        </patternFill>
      </fill>
    </dxf>
    <dxf>
      <fill>
        <patternFill>
          <bgColor rgb="FF84E46A"/>
        </patternFill>
      </fill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F7171"/>
        </patternFill>
      </fill>
    </dxf>
    <dxf>
      <fill>
        <patternFill>
          <bgColor rgb="FF84E46A"/>
        </patternFill>
      </fill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F7171"/>
        </patternFill>
      </fill>
    </dxf>
    <dxf>
      <fill>
        <patternFill>
          <bgColor rgb="FFBCF79F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FE699"/>
        </patternFill>
      </fill>
    </dxf>
    <dxf>
      <fill>
        <patternFill>
          <bgColor rgb="FFBCF79F"/>
        </patternFill>
      </fill>
    </dxf>
    <dxf>
      <fill>
        <patternFill>
          <bgColor rgb="FFFBA17D"/>
        </patternFill>
      </fill>
    </dxf>
    <dxf>
      <fill>
        <patternFill>
          <bgColor rgb="FFFFE699"/>
        </patternFill>
      </fill>
    </dxf>
    <dxf>
      <fill>
        <patternFill>
          <bgColor rgb="FFFBA17D"/>
        </patternFill>
      </fill>
    </dxf>
    <dxf>
      <fill>
        <patternFill>
          <bgColor rgb="FFFBA17D"/>
        </patternFill>
      </fill>
    </dxf>
    <dxf>
      <fill>
        <patternFill>
          <bgColor rgb="FFFBA17D"/>
        </patternFill>
      </fill>
    </dxf>
    <dxf>
      <fill>
        <patternFill>
          <bgColor rgb="FFFBA17D"/>
        </patternFill>
      </fill>
    </dxf>
    <dxf>
      <fill>
        <patternFill>
          <bgColor rgb="FFFBA17D"/>
        </patternFill>
      </fill>
    </dxf>
    <dxf>
      <fill>
        <patternFill>
          <bgColor rgb="FFFBA17D"/>
        </patternFill>
      </fill>
    </dxf>
    <dxf>
      <fill>
        <patternFill>
          <bgColor rgb="FFFBA17D"/>
        </patternFill>
      </fill>
    </dxf>
    <dxf>
      <fill>
        <patternFill>
          <bgColor rgb="FFFBA17D"/>
        </patternFill>
      </fill>
    </dxf>
  </dxfs>
  <tableStyles count="0" defaultTableStyle="TableStyleMedium2" defaultPivotStyle="PivotStyleLight16"/>
  <colors>
    <mruColors>
      <color rgb="FFFFE699"/>
      <color rgb="FFFBA17D"/>
      <color rgb="FFE6E6E6"/>
      <color rgb="FFBCF79F"/>
      <color rgb="FFFF7171"/>
      <color rgb="FF84E46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152400</xdr:rowOff>
    </xdr:from>
    <xdr:to>
      <xdr:col>0</xdr:col>
      <xdr:colOff>2309495</xdr:colOff>
      <xdr:row>3</xdr:row>
      <xdr:rowOff>103505</xdr:rowOff>
    </xdr:to>
    <xdr:pic>
      <xdr:nvPicPr>
        <xdr:cNvPr id="4" name="Pictur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300" y="336550"/>
          <a:ext cx="2195195" cy="319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50800</xdr:colOff>
      <xdr:row>0</xdr:row>
      <xdr:rowOff>171450</xdr:rowOff>
    </xdr:from>
    <xdr:to>
      <xdr:col>13</xdr:col>
      <xdr:colOff>1603375</xdr:colOff>
      <xdr:row>13</xdr:row>
      <xdr:rowOff>31750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9C8955C2-D84A-499E-8351-210A596AB886}"/>
            </a:ext>
          </a:extLst>
        </xdr:cNvPr>
        <xdr:cNvSpPr txBox="1"/>
      </xdr:nvSpPr>
      <xdr:spPr>
        <a:xfrm>
          <a:off x="10067925" y="171450"/>
          <a:ext cx="10633075" cy="233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 b="1"/>
            <a:t>Veiledning til administrasjon av skjemaet:</a:t>
          </a:r>
        </a:p>
        <a:p>
          <a:endParaRPr lang="nb-NO" sz="1100" b="0"/>
        </a:p>
        <a:p>
          <a:r>
            <a:rPr lang="nb-NO" sz="1100" b="1" i="0"/>
            <a:t>Tilgangsstyring av synlig</a:t>
          </a:r>
          <a:r>
            <a:rPr lang="nb-NO" sz="1100" b="1" i="0" baseline="0"/>
            <a:t> informasjon - f</a:t>
          </a:r>
          <a:r>
            <a:rPr lang="nb-NO" sz="1100" b="1" i="0"/>
            <a:t>ør</a:t>
          </a:r>
          <a:r>
            <a:rPr lang="nb-NO" sz="1100" b="1" i="0" baseline="0"/>
            <a:t> utsendelse til leverandør:</a:t>
          </a:r>
        </a:p>
        <a:p>
          <a:r>
            <a:rPr lang="nb-NO" sz="1100" b="0" baseline="0"/>
            <a:t>1. Skjul risikoscoringen (kolonnene H til S) ved å klikke på minustegnet over kolonne G (</a:t>
          </a:r>
          <a:r>
            <a:rPr lang="nb-NO" sz="1100" b="0" i="1" baseline="0"/>
            <a:t>NB! dette fjerner også denne tekstboksen</a:t>
          </a:r>
          <a:r>
            <a:rPr lang="nb-NO" sz="1100" b="0" baseline="0"/>
            <a:t>)</a:t>
          </a:r>
        </a:p>
        <a:p>
          <a:r>
            <a:rPr lang="nb-NO" sz="1100" b="0" baseline="0"/>
            <a:t>2. Klikk på fanen </a:t>
          </a:r>
          <a:r>
            <a:rPr lang="nb-NO" sz="1100" b="1" baseline="0"/>
            <a:t>Review</a:t>
          </a:r>
          <a:r>
            <a:rPr lang="nb-NO" sz="1100" b="0" baseline="0"/>
            <a:t> fra verktøylinja på toppen, klikk på </a:t>
          </a:r>
          <a:r>
            <a:rPr lang="nb-NO" sz="1100" b="1" baseline="0"/>
            <a:t>Protect sheet</a:t>
          </a:r>
          <a:r>
            <a:rPr lang="nb-NO" sz="1100" b="0" baseline="0"/>
            <a:t>. Legg inn et passord for å beskytte arket. Du trenger ikke endre noen av innstillingene under med mindre du ønsker. Klikk </a:t>
          </a:r>
          <a:r>
            <a:rPr lang="nb-NO" sz="1100" b="1" baseline="0"/>
            <a:t>OK</a:t>
          </a:r>
          <a:r>
            <a:rPr lang="nb-NO" sz="1100" b="0" baseline="0"/>
            <a:t>. Angi passordet en gang til.</a:t>
          </a:r>
        </a:p>
        <a:p>
          <a:endParaRPr lang="nb-NO" sz="1100" b="0" baseline="0"/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Åpne</a:t>
          </a:r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tilgangsstyrt informasjon for å vise risikoscoring - e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tter</a:t>
          </a:r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å ha mottatt skjema fra leverandør:</a:t>
          </a:r>
          <a:endParaRPr lang="nb-NO">
            <a:effectLst/>
          </a:endParaRP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Klikk på fanen </a:t>
          </a:r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 verktøylinja på toppen, klikk på </a:t>
          </a:r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Unprotect sheet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Angi passordet du brukte for å beskytte arket før utsendelse.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Vis risikoscoringen (kolonnene H til S) ved å klikke på plusstegnet over kolonne G.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Angi eventuelle manuelle justeringer for risikoscoringen i kolonne M. 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Endelig score fra denne egenrapporteringen brukes som input i Risikovurderingsmodellen.</a:t>
          </a:r>
          <a:endParaRPr lang="nb-NO">
            <a:effectLst/>
          </a:endParaRPr>
        </a:p>
        <a:p>
          <a:endParaRPr lang="nb-NO" sz="1100" b="0"/>
        </a:p>
      </xdr:txBody>
    </xdr:sp>
    <xdr:clientData/>
  </xdr:twoCellAnchor>
</xdr:wsDr>
</file>

<file path=xl/tables/table1.xml><?xml version="1.0" encoding="utf-8"?>
<table xmlns="http://schemas.openxmlformats.org/spreadsheetml/2006/main" id="3" name="CPI_Table" displayName="CPI_Table" ref="I1:K182" totalsRowShown="0" headerRowDxfId="4" tableBorderDxfId="3">
  <autoFilter ref="I1:K182"/>
  <sortState ref="I2:K181">
    <sortCondition ref="I1:I181"/>
  </sortState>
  <tableColumns count="3">
    <tableColumn id="1" name="Country" dataDxfId="2"/>
    <tableColumn id="2" name="CPI Score 2019" dataDxfId="1"/>
    <tableColumn id="3" name="Rank 2019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zoomScale="85" zoomScaleNormal="85" workbookViewId="0">
      <selection activeCell="D4" sqref="D4"/>
    </sheetView>
  </sheetViews>
  <sheetFormatPr baseColWidth="10" defaultRowHeight="15" outlineLevelCol="1" x14ac:dyDescent="0.25"/>
  <cols>
    <col min="1" max="1" width="51.28515625" customWidth="1"/>
    <col min="2" max="2" width="27.85546875" customWidth="1"/>
    <col min="3" max="3" width="33.7109375" customWidth="1"/>
    <col min="4" max="4" width="25.85546875" customWidth="1"/>
    <col min="5" max="5" width="5.7109375" customWidth="1"/>
    <col min="6" max="6" width="5.7109375" hidden="1" customWidth="1" outlineLevel="1"/>
    <col min="7" max="7" width="26.140625" hidden="1" customWidth="1" outlineLevel="1"/>
    <col min="8" max="8" width="21.28515625" hidden="1" customWidth="1" outlineLevel="1"/>
    <col min="9" max="9" width="26.140625" hidden="1" customWidth="1" outlineLevel="1"/>
    <col min="10" max="10" width="17" hidden="1" customWidth="1" outlineLevel="1"/>
    <col min="11" max="11" width="14.85546875" hidden="1" customWidth="1" outlineLevel="1"/>
    <col min="12" max="12" width="23" hidden="1" customWidth="1" outlineLevel="1"/>
    <col min="13" max="13" width="14.85546875" hidden="1" customWidth="1" outlineLevel="1"/>
    <col min="14" max="14" width="14.85546875" style="173" hidden="1" customWidth="1" outlineLevel="1"/>
    <col min="15" max="15" width="10.85546875" hidden="1" customWidth="1" outlineLevel="1"/>
    <col min="16" max="16" width="11.42578125" collapsed="1"/>
  </cols>
  <sheetData>
    <row r="1" spans="1:10" x14ac:dyDescent="0.25">
      <c r="A1" s="140" t="s">
        <v>2</v>
      </c>
      <c r="B1" s="141"/>
      <c r="C1" s="141"/>
      <c r="D1" s="141"/>
      <c r="E1" s="1"/>
    </row>
    <row r="2" spans="1:10" x14ac:dyDescent="0.25">
      <c r="A2" s="3"/>
      <c r="B2" s="3"/>
      <c r="C2" s="3"/>
      <c r="D2" s="3"/>
    </row>
    <row r="3" spans="1:10" x14ac:dyDescent="0.25">
      <c r="A3" s="3"/>
      <c r="B3" s="3"/>
      <c r="C3" s="132" t="s">
        <v>3</v>
      </c>
      <c r="D3" s="4" t="s">
        <v>391</v>
      </c>
    </row>
    <row r="4" spans="1:10" x14ac:dyDescent="0.25">
      <c r="A4" s="3"/>
      <c r="B4" s="3"/>
      <c r="C4" s="132" t="s">
        <v>4</v>
      </c>
      <c r="D4" s="5">
        <v>44280</v>
      </c>
    </row>
    <row r="5" spans="1:10" x14ac:dyDescent="0.25">
      <c r="A5" s="2" t="s">
        <v>0</v>
      </c>
      <c r="B5" s="3"/>
      <c r="C5" s="132" t="s">
        <v>5</v>
      </c>
      <c r="D5" s="5" t="s">
        <v>6</v>
      </c>
    </row>
    <row r="6" spans="1:10" x14ac:dyDescent="0.25">
      <c r="A6" s="6"/>
      <c r="B6" s="7"/>
      <c r="C6" s="3"/>
      <c r="D6" s="6"/>
    </row>
    <row r="7" spans="1:10" x14ac:dyDescent="0.25">
      <c r="B7" s="6"/>
      <c r="C7" s="8"/>
      <c r="D7" s="9" t="s">
        <v>350</v>
      </c>
    </row>
    <row r="8" spans="1:10" x14ac:dyDescent="0.25">
      <c r="A8" s="6"/>
      <c r="B8" s="6"/>
      <c r="C8" s="10"/>
      <c r="D8" s="9" t="s">
        <v>7</v>
      </c>
    </row>
    <row r="9" spans="1:10" x14ac:dyDescent="0.25">
      <c r="A9" s="6"/>
      <c r="B9" s="6"/>
      <c r="C9" s="11"/>
      <c r="D9" s="9" t="s">
        <v>8</v>
      </c>
    </row>
    <row r="10" spans="1:10" x14ac:dyDescent="0.25">
      <c r="A10" s="12"/>
      <c r="B10" s="13"/>
      <c r="C10" s="13"/>
      <c r="D10" s="13"/>
    </row>
    <row r="11" spans="1:10" x14ac:dyDescent="0.25">
      <c r="A11" s="14" t="s">
        <v>9</v>
      </c>
      <c r="B11" s="182" t="s">
        <v>10</v>
      </c>
      <c r="C11" s="183"/>
      <c r="D11" s="184"/>
    </row>
    <row r="12" spans="1:10" x14ac:dyDescent="0.25">
      <c r="A12" s="14" t="s">
        <v>11</v>
      </c>
      <c r="B12" s="182" t="s">
        <v>12</v>
      </c>
      <c r="C12" s="183"/>
      <c r="D12" s="184"/>
    </row>
    <row r="13" spans="1:10" x14ac:dyDescent="0.25">
      <c r="A13" s="14" t="s">
        <v>13</v>
      </c>
      <c r="B13" s="185" t="s">
        <v>14</v>
      </c>
      <c r="C13" s="186"/>
      <c r="D13" s="187"/>
    </row>
    <row r="14" spans="1:10" x14ac:dyDescent="0.25">
      <c r="A14" s="14" t="s">
        <v>15</v>
      </c>
      <c r="B14" s="185" t="s">
        <v>16</v>
      </c>
      <c r="C14" s="186"/>
      <c r="D14" s="187"/>
    </row>
    <row r="15" spans="1:10" x14ac:dyDescent="0.25">
      <c r="A15" s="14" t="s">
        <v>17</v>
      </c>
      <c r="B15" s="182" t="s">
        <v>18</v>
      </c>
      <c r="C15" s="183"/>
      <c r="D15" s="184"/>
    </row>
    <row r="16" spans="1:10" x14ac:dyDescent="0.25">
      <c r="A16" s="15"/>
      <c r="B16" s="15"/>
      <c r="C16" s="15"/>
      <c r="D16" s="15"/>
      <c r="G16" s="142" t="s">
        <v>313</v>
      </c>
      <c r="H16" s="142"/>
      <c r="I16" s="142"/>
      <c r="J16" s="142"/>
    </row>
    <row r="17" spans="1:14" x14ac:dyDescent="0.25">
      <c r="A17" s="142" t="s">
        <v>19</v>
      </c>
      <c r="B17" s="142"/>
      <c r="C17" s="142"/>
      <c r="D17" s="142"/>
      <c r="G17" s="142"/>
      <c r="H17" s="142"/>
      <c r="I17" s="142"/>
      <c r="J17" s="142"/>
      <c r="K17" s="40"/>
    </row>
    <row r="18" spans="1:14" x14ac:dyDescent="0.25">
      <c r="A18" s="16" t="s">
        <v>20</v>
      </c>
      <c r="B18" s="17"/>
      <c r="C18" s="18"/>
      <c r="D18" s="18"/>
      <c r="G18" s="69" t="s">
        <v>383</v>
      </c>
      <c r="H18" s="69"/>
      <c r="I18" s="69"/>
      <c r="J18" s="69"/>
      <c r="K18" s="69"/>
    </row>
    <row r="19" spans="1:14" x14ac:dyDescent="0.25">
      <c r="A19" s="19" t="s">
        <v>21</v>
      </c>
      <c r="B19" s="20"/>
      <c r="C19" s="9" t="s">
        <v>22</v>
      </c>
      <c r="D19" s="21"/>
      <c r="G19" s="136" t="s">
        <v>312</v>
      </c>
      <c r="H19" s="136"/>
      <c r="I19" s="137"/>
      <c r="J19" s="138"/>
      <c r="K19" s="139"/>
    </row>
    <row r="20" spans="1:14" x14ac:dyDescent="0.25">
      <c r="A20" s="19" t="s">
        <v>23</v>
      </c>
      <c r="B20" s="143"/>
      <c r="C20" s="144"/>
      <c r="D20" s="145"/>
      <c r="G20" s="136" t="s">
        <v>314</v>
      </c>
      <c r="H20" s="136"/>
      <c r="I20" s="137"/>
      <c r="J20" s="138"/>
      <c r="K20" s="139"/>
    </row>
    <row r="21" spans="1:14" x14ac:dyDescent="0.25">
      <c r="A21" s="19" t="s">
        <v>24</v>
      </c>
      <c r="B21" s="143"/>
      <c r="C21" s="144"/>
      <c r="D21" s="145"/>
      <c r="G21" s="136" t="s">
        <v>378</v>
      </c>
      <c r="H21" s="136"/>
      <c r="I21" s="137" t="str">
        <f>IF(ISBLANK($B$20),"Angi land under firmaopplysninger",
IFERROR(INDEX(CPI_Table[],MATCH($B$20,CPI_Table[Country],0),2),""))</f>
        <v>Angi land under firmaopplysninger</v>
      </c>
      <c r="J21" s="138"/>
      <c r="K21" s="139"/>
    </row>
    <row r="22" spans="1:14" x14ac:dyDescent="0.25">
      <c r="A22" s="19" t="s">
        <v>25</v>
      </c>
      <c r="B22" s="146"/>
      <c r="C22" s="147"/>
      <c r="D22" s="148"/>
      <c r="G22" s="136" t="s">
        <v>331</v>
      </c>
      <c r="H22" s="136"/>
      <c r="I22" s="137"/>
      <c r="J22" s="138"/>
      <c r="K22" s="139"/>
    </row>
    <row r="23" spans="1:14" x14ac:dyDescent="0.25">
      <c r="A23" s="22" t="s">
        <v>26</v>
      </c>
      <c r="B23" s="143"/>
      <c r="C23" s="144"/>
      <c r="D23" s="145"/>
      <c r="G23" s="136" t="s">
        <v>344</v>
      </c>
      <c r="H23" s="136"/>
      <c r="I23" s="137"/>
      <c r="J23" s="138"/>
      <c r="K23" s="139"/>
    </row>
    <row r="24" spans="1:14" x14ac:dyDescent="0.25">
      <c r="A24" s="19" t="s">
        <v>27</v>
      </c>
      <c r="B24" s="146"/>
      <c r="C24" s="147"/>
      <c r="D24" s="148"/>
    </row>
    <row r="25" spans="1:14" x14ac:dyDescent="0.25">
      <c r="A25" s="19" t="s">
        <v>28</v>
      </c>
      <c r="B25" s="149"/>
      <c r="C25" s="150"/>
      <c r="D25" s="151"/>
      <c r="G25" s="69" t="s">
        <v>355</v>
      </c>
      <c r="H25" s="69"/>
      <c r="I25" s="69" t="str">
        <f>A42</f>
        <v>Firma og virksomhetsstyring</v>
      </c>
      <c r="J25" s="69" t="str">
        <f>A57</f>
        <v>Kontraktsarbeidet</v>
      </c>
      <c r="K25" s="69" t="str">
        <f>A72</f>
        <v>Arbeidstakere</v>
      </c>
      <c r="L25" s="69" t="str">
        <f>A84</f>
        <v>Klima, miljø og bærekraft</v>
      </c>
      <c r="M25" s="69" t="str">
        <f>A91</f>
        <v>HMS</v>
      </c>
      <c r="N25" s="69" t="s">
        <v>380</v>
      </c>
    </row>
    <row r="26" spans="1:14" x14ac:dyDescent="0.25">
      <c r="A26" s="19" t="s">
        <v>387</v>
      </c>
      <c r="B26" s="180"/>
      <c r="C26" s="9" t="s">
        <v>390</v>
      </c>
      <c r="D26" s="181"/>
      <c r="G26" s="70" t="s">
        <v>356</v>
      </c>
      <c r="H26" s="72" t="s">
        <v>357</v>
      </c>
      <c r="I26" s="124"/>
      <c r="J26" s="124"/>
      <c r="K26" s="124"/>
      <c r="L26" s="124"/>
      <c r="M26" s="124"/>
      <c r="N26" s="174"/>
    </row>
    <row r="27" spans="1:14" x14ac:dyDescent="0.25">
      <c r="A27" s="23"/>
      <c r="B27" s="3"/>
      <c r="C27" s="24"/>
      <c r="D27" s="24"/>
      <c r="G27" s="73" t="s">
        <v>359</v>
      </c>
      <c r="H27" s="101">
        <v>0.3</v>
      </c>
      <c r="I27" s="126">
        <f>M56/J56</f>
        <v>0</v>
      </c>
      <c r="J27" s="126">
        <f>M71/J71</f>
        <v>0</v>
      </c>
      <c r="K27" s="126">
        <f>M83/J83</f>
        <v>0</v>
      </c>
      <c r="L27" s="126">
        <f>M90/J90</f>
        <v>0</v>
      </c>
      <c r="M27" s="126">
        <f>M101/J101</f>
        <v>0</v>
      </c>
      <c r="N27" s="179">
        <f>M103/J103</f>
        <v>0</v>
      </c>
    </row>
    <row r="28" spans="1:14" x14ac:dyDescent="0.25">
      <c r="A28" s="25" t="s">
        <v>29</v>
      </c>
      <c r="B28" s="3"/>
      <c r="C28" s="26"/>
      <c r="D28" s="26"/>
      <c r="G28" s="73" t="s">
        <v>376</v>
      </c>
      <c r="H28" s="101">
        <v>0.1</v>
      </c>
      <c r="I28" s="126" t="str">
        <f>IF(ISBLANK($I$19),"Angi verdi",
IF($I$19=Lister!$D$6,1,0))</f>
        <v>Angi verdi</v>
      </c>
      <c r="J28" s="126" t="str">
        <f>IF(ISBLANK($I$19),"Angi verdi",
IF($I$19=Lister!$D$6,1,0))</f>
        <v>Angi verdi</v>
      </c>
      <c r="K28" s="126" t="str">
        <f>IF(ISBLANK($I$19),"Angi verdi",
IF($I$19=Lister!$D$6,1,0))</f>
        <v>Angi verdi</v>
      </c>
      <c r="L28" s="126" t="str">
        <f>IF(ISBLANK($I$19),"Angi verdi",
IF($I$19=Lister!$D$6,1,0))</f>
        <v>Angi verdi</v>
      </c>
      <c r="M28" s="126" t="str">
        <f>IF(ISBLANK($I$19),"Angi verdi",
IF($I$19=Lister!$D$6,1,0))</f>
        <v>Angi verdi</v>
      </c>
      <c r="N28" s="126" t="str">
        <f>IF(ISBLANK($I$19),"Angi verdi",
IF($I$19=Lister!$D$6,1,0))</f>
        <v>Angi verdi</v>
      </c>
    </row>
    <row r="29" spans="1:14" x14ac:dyDescent="0.25">
      <c r="A29" s="14" t="s">
        <v>21</v>
      </c>
      <c r="B29" s="143"/>
      <c r="C29" s="144"/>
      <c r="D29" s="145"/>
      <c r="G29" s="73" t="s">
        <v>319</v>
      </c>
      <c r="H29" s="101">
        <v>0.25</v>
      </c>
      <c r="I29" s="126" t="str">
        <f>IF(ISBLANK($I$20),"Angi bransje",
IFERROR(INDEX(Lister!$R$4:$U$14,MATCH(Egenrapportering!$I$20,Lister!$R$4:$R$14,0),3),0))</f>
        <v>Angi bransje</v>
      </c>
      <c r="J29" s="126" t="str">
        <f>IF(ISBLANK($I$20),"Angi bransje",
IFERROR(INDEX(Lister!$R$4:$U$14,MATCH(Egenrapportering!$I$20,Lister!$R$4:$R$14,0),3),0))</f>
        <v>Angi bransje</v>
      </c>
      <c r="K29" s="126" t="str">
        <f>IF(ISBLANK($I$20),"Angi bransje",
IFERROR(INDEX(Lister!$R$4:$U$14,MATCH(Egenrapportering!$I$20,Lister!$R$4:$R$14,0),3),0))</f>
        <v>Angi bransje</v>
      </c>
      <c r="L29" s="126" t="str">
        <f>IF(ISBLANK($I$20),"Angi bransje",
IFERROR(INDEX(Lister!$R$4:$U$14,MATCH(Egenrapportering!$I$20,Lister!$R$4:$R$14,0),3),0))</f>
        <v>Angi bransje</v>
      </c>
      <c r="M29" s="126" t="str">
        <f>IF(ISBLANK($I$20),"Angi bransje",
IFERROR(INDEX(Lister!$R$4:$U$14,MATCH(Egenrapportering!$I$20,Lister!$R$4:$R$14,0),3),0))</f>
        <v>Angi bransje</v>
      </c>
      <c r="N29" s="126" t="str">
        <f>IF(ISBLANK($I$20),"Angi bransje",
IFERROR(INDEX(Lister!$R$4:$U$14,MATCH(Egenrapportering!$I$20,Lister!$R$4:$R$14,0),3),0))</f>
        <v>Angi bransje</v>
      </c>
    </row>
    <row r="30" spans="1:14" x14ac:dyDescent="0.25">
      <c r="A30" s="14" t="s">
        <v>22</v>
      </c>
      <c r="B30" s="153"/>
      <c r="C30" s="154"/>
      <c r="D30" s="155"/>
      <c r="G30" s="73" t="s">
        <v>364</v>
      </c>
      <c r="H30" s="101">
        <v>0.1</v>
      </c>
      <c r="I30" s="126" t="str">
        <f>IF(ISBLANK($B$20),"Angi land",
IF(AND(Egenrapportering!$I$21&lt;=Lister!$M$3,Egenrapportering!$I$21&gt;=Lister!$N$3),Lister!$O$3,
IF(AND(Egenrapportering!$I$21&lt;=Lister!$M$4,Egenrapportering!$I$21&gt;=Lister!$N$4),Lister!$O$4,
IF(AND(Egenrapportering!$I$21&lt;=Lister!$M$5,Egenrapportering!$I$21&gt;=Lister!$N$5),Lister!$O$5,
IF(AND(Egenrapportering!$I$21&lt;=Lister!$M$6,Egenrapportering!$I$21&gt;=Lister!$N$6),Lister!$O$6,
IF(AND(Egenrapportering!$I$21&lt;=Lister!$M$7,Egenrapportering!$I$21&gt;=Lister!$N$7),Lister!$O$7,"Angi land"))))))</f>
        <v>Angi land</v>
      </c>
      <c r="J30" s="126" t="str">
        <f>IF(ISBLANK($B$20),"Angi land",
IF(AND(Egenrapportering!$I$21&lt;=Lister!$M$3,Egenrapportering!$I$21&gt;=Lister!$N$3),Lister!$O$3,
IF(AND(Egenrapportering!$I$21&lt;=Lister!$M$4,Egenrapportering!$I$21&gt;=Lister!$N$4),Lister!$O$4,
IF(AND(Egenrapportering!$I$21&lt;=Lister!$M$5,Egenrapportering!$I$21&gt;=Lister!$N$5),Lister!$O$5,
IF(AND(Egenrapportering!$I$21&lt;=Lister!$M$6,Egenrapportering!$I$21&gt;=Lister!$N$6),Lister!$O$6,
IF(AND(Egenrapportering!$I$21&lt;=Lister!$M$7,Egenrapportering!$I$21&gt;=Lister!$N$7),Lister!$O$7,"Angi land"))))))</f>
        <v>Angi land</v>
      </c>
      <c r="K30" s="126" t="str">
        <f>IF(ISBLANK($B$20),"Angi land",
IF(AND(Egenrapportering!$I$21&lt;=Lister!$M$3,Egenrapportering!$I$21&gt;=Lister!$N$3),Lister!$O$3,
IF(AND(Egenrapportering!$I$21&lt;=Lister!$M$4,Egenrapportering!$I$21&gt;=Lister!$N$4),Lister!$O$4,
IF(AND(Egenrapportering!$I$21&lt;=Lister!$M$5,Egenrapportering!$I$21&gt;=Lister!$N$5),Lister!$O$5,
IF(AND(Egenrapportering!$I$21&lt;=Lister!$M$6,Egenrapportering!$I$21&gt;=Lister!$N$6),Lister!$O$6,
IF(AND(Egenrapportering!$I$21&lt;=Lister!$M$7,Egenrapportering!$I$21&gt;=Lister!$N$7),Lister!$O$7,"Angi land"))))))</f>
        <v>Angi land</v>
      </c>
      <c r="L30" s="126" t="str">
        <f>IF(ISBLANK($B$20),"Angi land",
IF(AND(Egenrapportering!$I$21&lt;=Lister!$M$3,Egenrapportering!$I$21&gt;=Lister!$N$3),Lister!$O$3,
IF(AND(Egenrapportering!$I$21&lt;=Lister!$M$4,Egenrapportering!$I$21&gt;=Lister!$N$4),Lister!$O$4,
IF(AND(Egenrapportering!$I$21&lt;=Lister!$M$5,Egenrapportering!$I$21&gt;=Lister!$N$5),Lister!$O$5,
IF(AND(Egenrapportering!$I$21&lt;=Lister!$M$6,Egenrapportering!$I$21&gt;=Lister!$N$6),Lister!$O$6,
IF(AND(Egenrapportering!$I$21&lt;=Lister!$M$7,Egenrapportering!$I$21&gt;=Lister!$N$7),Lister!$O$7,"Angi land"))))))</f>
        <v>Angi land</v>
      </c>
      <c r="M30" s="126" t="str">
        <f>IF(ISBLANK($B$20),"Angi land",
IF(AND(Egenrapportering!$I$21&lt;=Lister!$M$3,Egenrapportering!$I$21&gt;=Lister!$N$3),Lister!$O$3,
IF(AND(Egenrapportering!$I$21&lt;=Lister!$M$4,Egenrapportering!$I$21&gt;=Lister!$N$4),Lister!$O$4,
IF(AND(Egenrapportering!$I$21&lt;=Lister!$M$5,Egenrapportering!$I$21&gt;=Lister!$N$5),Lister!$O$5,
IF(AND(Egenrapportering!$I$21&lt;=Lister!$M$6,Egenrapportering!$I$21&gt;=Lister!$N$6),Lister!$O$6,
IF(AND(Egenrapportering!$I$21&lt;=Lister!$M$7,Egenrapportering!$I$21&gt;=Lister!$N$7),Lister!$O$7,"Angi land"))))))</f>
        <v>Angi land</v>
      </c>
      <c r="N30" s="126" t="str">
        <f>IF(ISBLANK($B$20),"Angi land",
IF(AND(Egenrapportering!$I$21&lt;=Lister!$M$3,Egenrapportering!$I$21&gt;=Lister!$N$3),Lister!$O$3,
IF(AND(Egenrapportering!$I$21&lt;=Lister!$M$4,Egenrapportering!$I$21&gt;=Lister!$N$4),Lister!$O$4,
IF(AND(Egenrapportering!$I$21&lt;=Lister!$M$5,Egenrapportering!$I$21&gt;=Lister!$N$5),Lister!$O$5,
IF(AND(Egenrapportering!$I$21&lt;=Lister!$M$6,Egenrapportering!$I$21&gt;=Lister!$N$6),Lister!$O$6,
IF(AND(Egenrapportering!$I$21&lt;=Lister!$M$7,Egenrapportering!$I$21&gt;=Lister!$N$7),Lister!$O$7,"Angi land"))))))</f>
        <v>Angi land</v>
      </c>
    </row>
    <row r="31" spans="1:14" x14ac:dyDescent="0.25">
      <c r="A31" s="27"/>
      <c r="B31" s="18"/>
      <c r="C31" s="18"/>
      <c r="D31" s="18"/>
      <c r="G31" s="73" t="s">
        <v>365</v>
      </c>
      <c r="H31" s="101">
        <v>0.15</v>
      </c>
      <c r="I31" s="126" t="str">
        <f>IF(ISBLANK($I$22),"Angi kredittrating",
INDEX(Lister!$W$4:$Z$9,MATCH(Egenrapportering!$I$22,Lister!$W$4:$W9,0),3))</f>
        <v>Angi kredittrating</v>
      </c>
      <c r="J31" s="126" t="str">
        <f>IF(ISBLANK($I$22),"Angi kredittrating",
INDEX(Lister!$W$4:$Z$9,MATCH(Egenrapportering!$I$22,Lister!$W$4:$W9,0),3))</f>
        <v>Angi kredittrating</v>
      </c>
      <c r="K31" s="126" t="str">
        <f>IF(ISBLANK($I$22),"Angi kredittrating",
INDEX(Lister!$W$4:$Z$9,MATCH(Egenrapportering!$I$22,Lister!$W$4:$W9,0),3))</f>
        <v>Angi kredittrating</v>
      </c>
      <c r="L31" s="126" t="str">
        <f>IF(ISBLANK($I$22),"Angi kredittrating",
INDEX(Lister!$W$4:$Z$9,MATCH(Egenrapportering!$I$22,Lister!$W$4:$W9,0),3))</f>
        <v>Angi kredittrating</v>
      </c>
      <c r="M31" s="126" t="str">
        <f>IF(ISBLANK($I$22),"Angi kredittrating",
INDEX(Lister!$W$4:$Z$9,MATCH(Egenrapportering!$I$22,Lister!$W$4:$W9,0),3))</f>
        <v>Angi kredittrating</v>
      </c>
      <c r="N31" s="126" t="str">
        <f>IF(ISBLANK($I$22),"Angi kredittrating",
INDEX(Lister!$W$4:$Z$9,MATCH(Egenrapportering!$I$22,Lister!$W$4:$W9,0),3))</f>
        <v>Angi kredittrating</v>
      </c>
    </row>
    <row r="32" spans="1:14" x14ac:dyDescent="0.25">
      <c r="A32" s="25" t="s">
        <v>30</v>
      </c>
      <c r="B32" s="3"/>
      <c r="C32" s="26"/>
      <c r="D32" s="26"/>
      <c r="G32" s="73" t="s">
        <v>366</v>
      </c>
      <c r="H32" s="101">
        <v>0.1</v>
      </c>
      <c r="I32" s="126" t="str">
        <f>IF(ISBLANK($I$23),"Angi negativ presse",
INDEX(Lister!$AB$4:$AD$5,MATCH(Egenrapportering!$I$23,Lister!$AB$4:$AB$5,0),2))</f>
        <v>Angi negativ presse</v>
      </c>
      <c r="J32" s="126" t="str">
        <f>IF(ISBLANK($I$23),"Angi negativ presse",
INDEX(Lister!$AB$4:$AD$5,MATCH(Egenrapportering!$I$23,Lister!$AB$4:$AB$5,0),2))</f>
        <v>Angi negativ presse</v>
      </c>
      <c r="K32" s="126" t="str">
        <f>IF(ISBLANK($I$23),"Angi negativ presse",
INDEX(Lister!$AB$4:$AD$5,MATCH(Egenrapportering!$I$23,Lister!$AB$4:$AB$5,0),2))</f>
        <v>Angi negativ presse</v>
      </c>
      <c r="L32" s="126" t="str">
        <f>IF(ISBLANK($I$23),"Angi negativ presse",
INDEX(Lister!$AB$4:$AD$5,MATCH(Egenrapportering!$I$23,Lister!$AB$4:$AB$5,0),2))</f>
        <v>Angi negativ presse</v>
      </c>
      <c r="M32" s="126" t="str">
        <f>IF(ISBLANK($I$23),"Angi negativ presse",
INDEX(Lister!$AB$4:$AD$5,MATCH(Egenrapportering!$I$23,Lister!$AB$4:$AB$5,0),2))</f>
        <v>Angi negativ presse</v>
      </c>
      <c r="N32" s="126" t="str">
        <f>IF(ISBLANK($I$23),"Angi negativ presse",
INDEX(Lister!$AB$4:$AD$5,MATCH(Egenrapportering!$I$23,Lister!$AB$4:$AB$5,0),2))</f>
        <v>Angi negativ presse</v>
      </c>
    </row>
    <row r="33" spans="1:15" ht="15.75" thickBot="1" x14ac:dyDescent="0.3">
      <c r="A33" s="14" t="s">
        <v>21</v>
      </c>
      <c r="B33" s="143"/>
      <c r="C33" s="144"/>
      <c r="D33" s="145"/>
      <c r="G33" s="102" t="s">
        <v>379</v>
      </c>
      <c r="H33" s="125">
        <f>SUM(H27:H32)</f>
        <v>1</v>
      </c>
      <c r="I33" s="130" t="e">
        <f t="shared" ref="I33:N33" si="0">$H27*I27+$H28*I28+$H29*I29+$H30*$I30+$H31*$I31+$H32*I32</f>
        <v>#VALUE!</v>
      </c>
      <c r="J33" s="130" t="e">
        <f t="shared" si="0"/>
        <v>#VALUE!</v>
      </c>
      <c r="K33" s="130" t="e">
        <f t="shared" si="0"/>
        <v>#VALUE!</v>
      </c>
      <c r="L33" s="130" t="e">
        <f t="shared" si="0"/>
        <v>#VALUE!</v>
      </c>
      <c r="M33" s="130" t="e">
        <f t="shared" si="0"/>
        <v>#VALUE!</v>
      </c>
      <c r="N33" s="130" t="e">
        <f t="shared" si="0"/>
        <v>#VALUE!</v>
      </c>
    </row>
    <row r="34" spans="1:15" ht="15.75" thickBot="1" x14ac:dyDescent="0.3">
      <c r="A34" s="14" t="s">
        <v>22</v>
      </c>
      <c r="B34" s="153"/>
      <c r="C34" s="154"/>
      <c r="D34" s="155"/>
      <c r="G34" s="102" t="s">
        <v>119</v>
      </c>
      <c r="H34" s="125"/>
      <c r="I34" s="131" t="e">
        <f xml:space="preserve">
IF(AND(I33&gt;=Lister!$AF$3,I33&lt;=Lister!$AG$3),Lister!$AH$3,
IF(AND(I33&gt;=Lister!$AF$4,I33&lt;=Lister!$AG$4),Lister!$AH$4,
IF(AND(I33&gt;=Lister!$AF$5,I33&lt;=Lister!$AG$5),Lister!$AH$5,"")))</f>
        <v>#VALUE!</v>
      </c>
      <c r="J34" s="131" t="e">
        <f xml:space="preserve">
IF(AND(J33&gt;=Lister!$AF$3,J33&lt;=Lister!$AG$3),Lister!$AH$3,
IF(AND(J33&gt;=Lister!$AF$4,J33&lt;=Lister!$AG$4),Lister!$AH$4,
IF(AND(J33&gt;=Lister!$AF$5,J33&lt;=Lister!$AG$5),Lister!$AH$5,"")))</f>
        <v>#VALUE!</v>
      </c>
      <c r="K34" s="131" t="e">
        <f xml:space="preserve">
IF(AND(K33&gt;=Lister!$AF$3,K33&lt;=Lister!$AG$3),Lister!$AH$3,
IF(AND(K33&gt;=Lister!$AF$4,K33&lt;=Lister!$AG$4),Lister!$AH$4,
IF(AND(K33&gt;=Lister!$AF$5,K33&lt;=Lister!$AG$5),Lister!$AH$5,"")))</f>
        <v>#VALUE!</v>
      </c>
      <c r="L34" s="131" t="e">
        <f xml:space="preserve">
IF(AND(L33&gt;=Lister!$AF$3,L33&lt;=Lister!$AG$3),Lister!$AH$3,
IF(AND(L33&gt;=Lister!$AF$4,L33&lt;=Lister!$AG$4),Lister!$AH$4,
IF(AND(L33&gt;=Lister!$AF$5,L33&lt;=Lister!$AG$5),Lister!$AH$5,"")))</f>
        <v>#VALUE!</v>
      </c>
      <c r="M34" s="131" t="e">
        <f xml:space="preserve">
IF(AND(M33&gt;=Lister!$AF$3,M33&lt;=Lister!$AG$3),Lister!$AH$3,
IF(AND(M33&gt;=Lister!$AF$4,M33&lt;=Lister!$AG$4),Lister!$AH$4,
IF(AND(M33&gt;=Lister!$AF$5,M33&lt;=Lister!$AG$5),Lister!$AH$5,"")))</f>
        <v>#VALUE!</v>
      </c>
      <c r="N34" s="131" t="e">
        <f xml:space="preserve">
IF(AND(N33&gt;=Lister!$AF$3,N33&lt;=Lister!$AG$3),Lister!$AH$3,
IF(AND(N33&gt;=Lister!$AF$4,N33&lt;=Lister!$AG$4),Lister!$AH$4,
IF(AND(N33&gt;=Lister!$AF$5,N33&lt;=Lister!$AG$5),Lister!$AH$5,"")))</f>
        <v>#VALUE!</v>
      </c>
    </row>
    <row r="35" spans="1:15" x14ac:dyDescent="0.25">
      <c r="A35" s="28"/>
      <c r="B35" s="29"/>
      <c r="C35" s="29"/>
      <c r="D35" s="29"/>
    </row>
    <row r="36" spans="1:15" x14ac:dyDescent="0.25">
      <c r="A36" s="16" t="s">
        <v>31</v>
      </c>
      <c r="B36" s="17"/>
      <c r="C36" s="18"/>
      <c r="D36" s="18"/>
      <c r="G36" s="133" t="s">
        <v>384</v>
      </c>
      <c r="H36" s="133"/>
      <c r="I36" s="133"/>
      <c r="J36" s="133"/>
      <c r="K36" s="133"/>
      <c r="L36" s="133"/>
      <c r="M36" s="133"/>
      <c r="N36" s="133"/>
    </row>
    <row r="37" spans="1:15" x14ac:dyDescent="0.25">
      <c r="A37" s="14" t="s">
        <v>32</v>
      </c>
      <c r="B37" s="153"/>
      <c r="C37" s="154"/>
      <c r="D37" s="155"/>
      <c r="G37" s="159"/>
      <c r="H37" s="160"/>
      <c r="I37" s="160"/>
      <c r="J37" s="160"/>
      <c r="K37" s="160"/>
      <c r="L37" s="160"/>
      <c r="M37" s="160"/>
      <c r="N37" s="161"/>
    </row>
    <row r="38" spans="1:15" x14ac:dyDescent="0.25">
      <c r="A38" s="14" t="s">
        <v>33</v>
      </c>
      <c r="B38" s="30"/>
      <c r="C38" s="9" t="s">
        <v>34</v>
      </c>
      <c r="D38" s="135"/>
      <c r="G38" s="162"/>
      <c r="H38" s="163"/>
      <c r="I38" s="163"/>
      <c r="J38" s="163"/>
      <c r="K38" s="163"/>
      <c r="L38" s="163"/>
      <c r="M38" s="163"/>
      <c r="N38" s="164"/>
    </row>
    <row r="39" spans="1:15" x14ac:dyDescent="0.25">
      <c r="A39" s="15"/>
      <c r="B39" s="15"/>
      <c r="C39" s="15"/>
      <c r="D39" s="15"/>
      <c r="G39" s="165"/>
      <c r="H39" s="166"/>
      <c r="I39" s="166"/>
      <c r="J39" s="166"/>
      <c r="K39" s="166"/>
      <c r="L39" s="166"/>
      <c r="M39" s="166"/>
      <c r="N39" s="167"/>
    </row>
    <row r="40" spans="1:15" x14ac:dyDescent="0.25">
      <c r="A40" s="14" t="s">
        <v>35</v>
      </c>
      <c r="B40" s="158"/>
      <c r="C40" s="158"/>
      <c r="D40" s="158"/>
      <c r="G40" s="134" t="s">
        <v>388</v>
      </c>
      <c r="H40" s="170"/>
      <c r="I40" s="134" t="s">
        <v>381</v>
      </c>
      <c r="J40" s="171"/>
      <c r="K40" s="134" t="s">
        <v>382</v>
      </c>
      <c r="L40" s="156"/>
      <c r="M40" s="157"/>
      <c r="N40" s="157"/>
    </row>
    <row r="41" spans="1:15" x14ac:dyDescent="0.25">
      <c r="A41" s="3"/>
      <c r="B41" s="3"/>
      <c r="C41" s="3"/>
      <c r="D41" s="3"/>
    </row>
    <row r="42" spans="1:15" x14ac:dyDescent="0.25">
      <c r="A42" s="152" t="s">
        <v>36</v>
      </c>
      <c r="B42" s="152"/>
      <c r="C42" s="152"/>
      <c r="D42" s="152"/>
      <c r="G42" s="41" t="s">
        <v>108</v>
      </c>
      <c r="H42" s="41"/>
      <c r="I42" s="41"/>
      <c r="J42" s="41"/>
      <c r="K42" s="41"/>
      <c r="L42" s="41"/>
      <c r="M42" s="41"/>
      <c r="N42" s="175"/>
      <c r="O42" s="42"/>
    </row>
    <row r="43" spans="1:15" x14ac:dyDescent="0.25">
      <c r="A43" s="25" t="s">
        <v>1</v>
      </c>
      <c r="B43" s="31" t="s">
        <v>37</v>
      </c>
      <c r="C43" s="16" t="s">
        <v>38</v>
      </c>
      <c r="D43" s="16" t="s">
        <v>39</v>
      </c>
      <c r="G43" s="43" t="s">
        <v>109</v>
      </c>
      <c r="H43" s="43" t="s">
        <v>110</v>
      </c>
      <c r="I43" s="43" t="s">
        <v>111</v>
      </c>
      <c r="J43" s="43" t="s">
        <v>112</v>
      </c>
      <c r="K43" s="43" t="s">
        <v>113</v>
      </c>
      <c r="L43" s="43" t="s">
        <v>114</v>
      </c>
      <c r="M43" s="43" t="s">
        <v>115</v>
      </c>
      <c r="N43" s="172" t="s">
        <v>358</v>
      </c>
      <c r="O43" s="42"/>
    </row>
    <row r="44" spans="1:15" ht="49.5" customHeight="1" x14ac:dyDescent="0.25">
      <c r="A44" s="32" t="s">
        <v>40</v>
      </c>
      <c r="B44" s="33"/>
      <c r="C44" s="34"/>
      <c r="D44" s="35" t="s">
        <v>41</v>
      </c>
      <c r="G44" s="44">
        <v>1</v>
      </c>
      <c r="H44" s="44">
        <v>0</v>
      </c>
      <c r="I44" s="45"/>
      <c r="J44" s="46">
        <f>MAX(G44:I44)</f>
        <v>1</v>
      </c>
      <c r="K44" s="46">
        <f>IF(ISBLANK(B44),0,
IF(B44="Ja",G44,
IF(B44="Nei",H44,
IF(B44="Ikke relevant",I44,0))))</f>
        <v>0</v>
      </c>
      <c r="L44" s="47"/>
      <c r="M44" s="46">
        <f>IF(ISBLANK(L44),K44,L44)</f>
        <v>0</v>
      </c>
      <c r="N44" s="176"/>
      <c r="O44" s="42"/>
    </row>
    <row r="45" spans="1:15" ht="49.5" customHeight="1" x14ac:dyDescent="0.25">
      <c r="A45" s="32" t="s">
        <v>42</v>
      </c>
      <c r="B45" s="33"/>
      <c r="C45" s="34"/>
      <c r="D45" s="35" t="s">
        <v>43</v>
      </c>
      <c r="G45" s="48">
        <v>1</v>
      </c>
      <c r="H45" s="48">
        <v>0</v>
      </c>
      <c r="I45" s="49"/>
      <c r="J45" s="46">
        <f t="shared" ref="J45:J50" si="1">MAX(G45:I45)</f>
        <v>1</v>
      </c>
      <c r="K45" s="46">
        <f t="shared" ref="K45:K50" si="2">IF(ISBLANK(B45),0,
IF(B45="Ja",G45,
IF(B45="Nei",H45,
IF(B45="Ikke relevant",I45,0))))</f>
        <v>0</v>
      </c>
      <c r="L45" s="47"/>
      <c r="M45" s="46">
        <f t="shared" ref="M45:M50" si="3">IF(ISBLANK(L45),K45,L45)</f>
        <v>0</v>
      </c>
      <c r="N45" s="176"/>
      <c r="O45" s="42"/>
    </row>
    <row r="46" spans="1:15" ht="49.5" customHeight="1" x14ac:dyDescent="0.25">
      <c r="A46" s="32" t="s">
        <v>44</v>
      </c>
      <c r="B46" s="33"/>
      <c r="C46" s="34"/>
      <c r="D46" s="35" t="s">
        <v>43</v>
      </c>
      <c r="G46" s="48">
        <v>0</v>
      </c>
      <c r="H46" s="48">
        <v>0</v>
      </c>
      <c r="I46" s="49"/>
      <c r="J46" s="46">
        <f t="shared" si="1"/>
        <v>0</v>
      </c>
      <c r="K46" s="46">
        <f t="shared" si="2"/>
        <v>0</v>
      </c>
      <c r="L46" s="47"/>
      <c r="M46" s="46">
        <f t="shared" si="3"/>
        <v>0</v>
      </c>
      <c r="N46" s="176"/>
      <c r="O46" s="42"/>
    </row>
    <row r="47" spans="1:15" ht="49.5" customHeight="1" x14ac:dyDescent="0.25">
      <c r="A47" s="32" t="s">
        <v>45</v>
      </c>
      <c r="B47" s="33"/>
      <c r="C47" s="34"/>
      <c r="D47" s="35" t="s">
        <v>46</v>
      </c>
      <c r="G47" s="48">
        <v>1</v>
      </c>
      <c r="H47" s="48">
        <v>0</v>
      </c>
      <c r="I47" s="49"/>
      <c r="J47" s="46">
        <f t="shared" si="1"/>
        <v>1</v>
      </c>
      <c r="K47" s="46">
        <f t="shared" si="2"/>
        <v>0</v>
      </c>
      <c r="L47" s="47"/>
      <c r="M47" s="46">
        <f t="shared" si="3"/>
        <v>0</v>
      </c>
      <c r="N47" s="176"/>
      <c r="O47" s="42"/>
    </row>
    <row r="48" spans="1:15" ht="49.5" customHeight="1" x14ac:dyDescent="0.25">
      <c r="A48" s="32" t="s">
        <v>47</v>
      </c>
      <c r="B48" s="33"/>
      <c r="C48" s="34"/>
      <c r="D48" s="36" t="s">
        <v>48</v>
      </c>
      <c r="G48" s="48">
        <v>0</v>
      </c>
      <c r="H48" s="48">
        <v>1</v>
      </c>
      <c r="I48" s="49"/>
      <c r="J48" s="46">
        <f t="shared" si="1"/>
        <v>1</v>
      </c>
      <c r="K48" s="46">
        <f t="shared" si="2"/>
        <v>0</v>
      </c>
      <c r="L48" s="47"/>
      <c r="M48" s="46">
        <f t="shared" si="3"/>
        <v>0</v>
      </c>
      <c r="N48" s="176"/>
      <c r="O48" s="42"/>
    </row>
    <row r="49" spans="1:15" ht="49.5" customHeight="1" x14ac:dyDescent="0.25">
      <c r="A49" s="32" t="s">
        <v>49</v>
      </c>
      <c r="B49" s="33"/>
      <c r="C49" s="34"/>
      <c r="D49" s="37"/>
      <c r="G49" s="48">
        <v>0</v>
      </c>
      <c r="H49" s="48">
        <v>1</v>
      </c>
      <c r="I49" s="50">
        <v>0</v>
      </c>
      <c r="J49" s="46">
        <f t="shared" si="1"/>
        <v>1</v>
      </c>
      <c r="K49" s="46">
        <f t="shared" si="2"/>
        <v>0</v>
      </c>
      <c r="L49" s="47"/>
      <c r="M49" s="46">
        <f t="shared" si="3"/>
        <v>0</v>
      </c>
      <c r="N49" s="176"/>
      <c r="O49" s="42"/>
    </row>
    <row r="50" spans="1:15" ht="49.5" customHeight="1" x14ac:dyDescent="0.25">
      <c r="A50" s="32" t="s">
        <v>50</v>
      </c>
      <c r="B50" s="33"/>
      <c r="C50" s="34"/>
      <c r="D50" s="35" t="s">
        <v>43</v>
      </c>
      <c r="G50" s="48">
        <v>1</v>
      </c>
      <c r="H50" s="48">
        <v>0</v>
      </c>
      <c r="I50" s="45"/>
      <c r="J50" s="46">
        <f t="shared" si="1"/>
        <v>1</v>
      </c>
      <c r="K50" s="46">
        <f t="shared" si="2"/>
        <v>0</v>
      </c>
      <c r="L50" s="47"/>
      <c r="M50" s="46">
        <f t="shared" si="3"/>
        <v>0</v>
      </c>
      <c r="N50" s="176"/>
      <c r="O50" s="42"/>
    </row>
    <row r="51" spans="1:15" ht="49.5" customHeight="1" x14ac:dyDescent="0.25">
      <c r="A51" s="32" t="s">
        <v>51</v>
      </c>
      <c r="B51" s="33"/>
      <c r="C51" s="34"/>
      <c r="D51" s="37"/>
      <c r="G51" s="48">
        <v>0</v>
      </c>
      <c r="H51" s="48">
        <v>1</v>
      </c>
      <c r="I51" s="50">
        <v>0</v>
      </c>
      <c r="J51" s="46">
        <f>MAX(G51:I51)</f>
        <v>1</v>
      </c>
      <c r="K51" s="46">
        <f>IF(ISBLANK(B51),0,
IF(B51="Ja",G51,
IF(B51="Nei",H51,
IF(B51="Ikke relevant",I51,0))))</f>
        <v>0</v>
      </c>
      <c r="L51" s="47"/>
      <c r="M51" s="46">
        <f>IF(ISBLANK(L51),K51,L51)</f>
        <v>0</v>
      </c>
      <c r="N51" s="176"/>
      <c r="O51" s="42"/>
    </row>
    <row r="52" spans="1:15" ht="49.5" customHeight="1" x14ac:dyDescent="0.25">
      <c r="A52" s="32" t="s">
        <v>52</v>
      </c>
      <c r="B52" s="33"/>
      <c r="C52" s="34"/>
      <c r="D52" s="37"/>
      <c r="G52" s="48">
        <v>0</v>
      </c>
      <c r="H52" s="48">
        <v>1</v>
      </c>
      <c r="I52" s="50">
        <v>0</v>
      </c>
      <c r="J52" s="46">
        <f>MAX(G52:I52)</f>
        <v>1</v>
      </c>
      <c r="K52" s="46">
        <f>IF(ISBLANK(B52),0,
IF(B52="Ja",G52,
IF(B52="Nei",H52,
IF(B52="Ikke relevant",I52,0))))</f>
        <v>0</v>
      </c>
      <c r="L52" s="47"/>
      <c r="M52" s="46">
        <f>IF(ISBLANK(L52),K52,L52)</f>
        <v>0</v>
      </c>
      <c r="N52" s="176"/>
      <c r="O52" s="42"/>
    </row>
    <row r="53" spans="1:15" ht="49.5" customHeight="1" x14ac:dyDescent="0.25">
      <c r="A53" s="32" t="s">
        <v>53</v>
      </c>
      <c r="B53" s="33"/>
      <c r="C53" s="34"/>
      <c r="D53" s="37"/>
      <c r="G53" s="48">
        <v>1</v>
      </c>
      <c r="H53" s="48">
        <v>0</v>
      </c>
      <c r="I53" s="45"/>
      <c r="J53" s="46">
        <f>MAX(G53:I53)</f>
        <v>1</v>
      </c>
      <c r="K53" s="46">
        <f>IF(ISBLANK(B53),0,
IF(B53="Ja",G53,
IF(B53="Nei",H53,
IF(B53="Ikke relevant",I53,0))))</f>
        <v>0</v>
      </c>
      <c r="L53" s="47"/>
      <c r="M53" s="46">
        <f>IF(ISBLANK(L53),K53,L53)</f>
        <v>0</v>
      </c>
      <c r="N53" s="176"/>
      <c r="O53" s="42"/>
    </row>
    <row r="54" spans="1:15" ht="49.5" customHeight="1" x14ac:dyDescent="0.25">
      <c r="A54" s="32" t="s">
        <v>54</v>
      </c>
      <c r="B54" s="33"/>
      <c r="C54" s="34"/>
      <c r="D54" s="37"/>
      <c r="G54" s="48">
        <v>0</v>
      </c>
      <c r="H54" s="48">
        <v>1</v>
      </c>
      <c r="I54" s="50">
        <v>0</v>
      </c>
      <c r="J54" s="46">
        <f>MAX(G54:I54)</f>
        <v>1</v>
      </c>
      <c r="K54" s="46">
        <f>IF(ISBLANK(B54),0,
IF(B54="Ja",G54,
IF(B54="Nei",H54,
IF(B54="Ikke relevant",I54,0))))</f>
        <v>0</v>
      </c>
      <c r="L54" s="47"/>
      <c r="M54" s="46">
        <f>IF(ISBLANK(L54),K54,L54)</f>
        <v>0</v>
      </c>
      <c r="N54" s="176"/>
      <c r="O54" s="42"/>
    </row>
    <row r="55" spans="1:15" ht="49.5" customHeight="1" x14ac:dyDescent="0.25">
      <c r="A55" s="32" t="s">
        <v>55</v>
      </c>
      <c r="B55" s="33"/>
      <c r="C55" s="34"/>
      <c r="D55" s="37"/>
      <c r="G55" s="51">
        <v>0</v>
      </c>
      <c r="H55" s="51">
        <v>1</v>
      </c>
      <c r="I55" s="45"/>
      <c r="J55" s="46">
        <f>MAX(G55:I55)</f>
        <v>1</v>
      </c>
      <c r="K55" s="46">
        <f>IF(ISBLANK(B55),0,
IF(B55="Ja",G55,
IF(B55="Nei",H55,
IF(B55="Ikke relevant",I55,0))))</f>
        <v>0</v>
      </c>
      <c r="L55" s="47"/>
      <c r="M55" s="46">
        <f>IF(ISBLANK(L55),K55,L55)</f>
        <v>0</v>
      </c>
      <c r="N55" s="176"/>
      <c r="O55" s="42"/>
    </row>
    <row r="56" spans="1:15" x14ac:dyDescent="0.25">
      <c r="A56" s="38"/>
      <c r="B56" s="38"/>
      <c r="C56" s="38"/>
      <c r="D56" s="38"/>
      <c r="G56" s="52" t="str">
        <f>"Delsum "&amp;A42</f>
        <v>Delsum Firma og virksomhetsstyring</v>
      </c>
      <c r="H56" s="52"/>
      <c r="I56" s="52"/>
      <c r="J56" s="53">
        <f>SUM(J44:J55)</f>
        <v>11</v>
      </c>
      <c r="K56" s="53">
        <f>SUM(K44:K55)</f>
        <v>0</v>
      </c>
      <c r="L56" s="42"/>
      <c r="M56" s="53">
        <f>SUM(M44:M55)</f>
        <v>0</v>
      </c>
      <c r="N56" s="177"/>
      <c r="O56" s="42"/>
    </row>
    <row r="57" spans="1:15" x14ac:dyDescent="0.25">
      <c r="A57" s="152" t="s">
        <v>56</v>
      </c>
      <c r="B57" s="152"/>
      <c r="C57" s="152"/>
      <c r="D57" s="152"/>
      <c r="G57" s="42"/>
      <c r="H57" s="42"/>
      <c r="I57" s="42"/>
      <c r="J57" s="42"/>
      <c r="K57" s="42"/>
      <c r="L57" s="42"/>
      <c r="M57" s="42"/>
      <c r="N57" s="177"/>
      <c r="O57" s="42"/>
    </row>
    <row r="58" spans="1:15" x14ac:dyDescent="0.25">
      <c r="A58" s="25" t="s">
        <v>1</v>
      </c>
      <c r="B58" s="31" t="s">
        <v>37</v>
      </c>
      <c r="C58" s="16" t="s">
        <v>38</v>
      </c>
      <c r="D58" s="16" t="s">
        <v>39</v>
      </c>
      <c r="G58" s="43" t="s">
        <v>109</v>
      </c>
      <c r="H58" s="43" t="s">
        <v>110</v>
      </c>
      <c r="I58" s="43" t="s">
        <v>111</v>
      </c>
      <c r="J58" s="43" t="s">
        <v>112</v>
      </c>
      <c r="K58" s="43" t="s">
        <v>113</v>
      </c>
      <c r="L58" s="43" t="s">
        <v>114</v>
      </c>
      <c r="M58" s="43" t="s">
        <v>115</v>
      </c>
      <c r="N58" s="172" t="str">
        <f>N43</f>
        <v>Kommentar</v>
      </c>
      <c r="O58" s="42"/>
    </row>
    <row r="59" spans="1:15" ht="47.45" customHeight="1" x14ac:dyDescent="0.25">
      <c r="A59" s="32" t="s">
        <v>57</v>
      </c>
      <c r="B59" s="33"/>
      <c r="C59" s="34"/>
      <c r="D59" s="37"/>
      <c r="G59" s="54"/>
      <c r="H59" s="54"/>
      <c r="I59" s="54"/>
      <c r="J59" s="54"/>
      <c r="K59" s="54"/>
      <c r="L59" s="54"/>
      <c r="M59" s="54"/>
      <c r="N59" s="178"/>
      <c r="O59" s="42"/>
    </row>
    <row r="60" spans="1:15" ht="47.45" customHeight="1" x14ac:dyDescent="0.25">
      <c r="A60" s="32" t="s">
        <v>58</v>
      </c>
      <c r="B60" s="11"/>
      <c r="C60" s="34"/>
      <c r="D60" s="37"/>
      <c r="G60" s="54"/>
      <c r="H60" s="54"/>
      <c r="I60" s="54"/>
      <c r="J60" s="54"/>
      <c r="K60" s="54"/>
      <c r="L60" s="54"/>
      <c r="M60" s="54"/>
      <c r="N60" s="178"/>
      <c r="O60" s="42"/>
    </row>
    <row r="61" spans="1:15" ht="47.45" customHeight="1" x14ac:dyDescent="0.25">
      <c r="A61" s="32" t="s">
        <v>59</v>
      </c>
      <c r="B61" s="33"/>
      <c r="C61" s="34"/>
      <c r="D61" s="35" t="s">
        <v>60</v>
      </c>
      <c r="G61" s="54"/>
      <c r="H61" s="54"/>
      <c r="I61" s="55"/>
      <c r="J61" s="55"/>
      <c r="K61" s="55"/>
      <c r="L61" s="55"/>
      <c r="M61" s="55"/>
      <c r="N61" s="178"/>
      <c r="O61" s="42"/>
    </row>
    <row r="62" spans="1:15" ht="47.45" customHeight="1" x14ac:dyDescent="0.25">
      <c r="A62" s="32" t="s">
        <v>61</v>
      </c>
      <c r="B62" s="33"/>
      <c r="C62" s="34"/>
      <c r="D62" s="37"/>
      <c r="G62" s="48">
        <v>1</v>
      </c>
      <c r="H62" s="48">
        <v>0</v>
      </c>
      <c r="I62" s="45"/>
      <c r="J62" s="46">
        <f>MAX(G62:I62)</f>
        <v>1</v>
      </c>
      <c r="K62" s="46">
        <f>IF(ISBLANK(B62),0,
IF(B62="Ja",G62,
IF(B62="Nei",H62,
IF(B62="Ikke relevant",I62,0))))</f>
        <v>0</v>
      </c>
      <c r="L62" s="47"/>
      <c r="M62" s="46">
        <f>IF(ISBLANK(L62),K62,L62)</f>
        <v>0</v>
      </c>
      <c r="N62" s="176"/>
      <c r="O62" s="42"/>
    </row>
    <row r="63" spans="1:15" ht="47.45" customHeight="1" x14ac:dyDescent="0.25">
      <c r="A63" s="32" t="s">
        <v>62</v>
      </c>
      <c r="B63" s="33"/>
      <c r="C63" s="34"/>
      <c r="D63" s="35" t="s">
        <v>63</v>
      </c>
      <c r="G63" s="48">
        <v>0</v>
      </c>
      <c r="H63" s="48">
        <v>1</v>
      </c>
      <c r="I63" s="50">
        <v>0</v>
      </c>
      <c r="J63" s="46">
        <f t="shared" ref="J63:J64" si="4">MAX(G63:I63)</f>
        <v>1</v>
      </c>
      <c r="K63" s="46">
        <f t="shared" ref="K63:K64" si="5">IF(ISBLANK(B63),0,
IF(B63="Ja",G63,
IF(B63="Nei",H63,
IF(B63="Ikke relevant",I63,0))))</f>
        <v>0</v>
      </c>
      <c r="L63" s="47"/>
      <c r="M63" s="46">
        <f t="shared" ref="M63:M64" si="6">IF(ISBLANK(L63),K63,L63)</f>
        <v>0</v>
      </c>
      <c r="N63" s="176"/>
      <c r="O63" s="42"/>
    </row>
    <row r="64" spans="1:15" ht="47.45" customHeight="1" x14ac:dyDescent="0.25">
      <c r="A64" s="32" t="s">
        <v>64</v>
      </c>
      <c r="B64" s="33"/>
      <c r="C64" s="34"/>
      <c r="D64" s="35" t="s">
        <v>65</v>
      </c>
      <c r="G64" s="48">
        <v>0</v>
      </c>
      <c r="H64" s="48">
        <v>1</v>
      </c>
      <c r="I64" s="50">
        <v>0</v>
      </c>
      <c r="J64" s="46">
        <f t="shared" si="4"/>
        <v>1</v>
      </c>
      <c r="K64" s="46">
        <f t="shared" si="5"/>
        <v>0</v>
      </c>
      <c r="L64" s="47"/>
      <c r="M64" s="46">
        <f t="shared" si="6"/>
        <v>0</v>
      </c>
      <c r="N64" s="176"/>
      <c r="O64" s="42"/>
    </row>
    <row r="65" spans="1:15" ht="47.45" customHeight="1" x14ac:dyDescent="0.25">
      <c r="A65" s="39" t="s">
        <v>66</v>
      </c>
      <c r="B65" s="11"/>
      <c r="C65" s="34"/>
      <c r="D65" s="35" t="s">
        <v>67</v>
      </c>
      <c r="G65" s="54"/>
      <c r="H65" s="54"/>
      <c r="I65" s="55"/>
      <c r="J65" s="55"/>
      <c r="K65" s="55"/>
      <c r="L65" s="55"/>
      <c r="M65" s="55"/>
      <c r="N65" s="178"/>
      <c r="O65" s="42"/>
    </row>
    <row r="66" spans="1:15" ht="47.45" customHeight="1" x14ac:dyDescent="0.25">
      <c r="A66" s="32" t="s">
        <v>68</v>
      </c>
      <c r="B66" s="33"/>
      <c r="C66" s="34"/>
      <c r="D66" s="35" t="s">
        <v>69</v>
      </c>
      <c r="G66" s="48">
        <v>1</v>
      </c>
      <c r="H66" s="48">
        <v>0</v>
      </c>
      <c r="I66" s="45"/>
      <c r="J66" s="46">
        <f>MAX(G66:I66)</f>
        <v>1</v>
      </c>
      <c r="K66" s="46">
        <f>IF(ISBLANK(B66),0,
IF(B66="Ja",G66,
IF(B66="Nei",H66,
IF(B66="Ikke relevant",I66,0))))</f>
        <v>0</v>
      </c>
      <c r="L66" s="47"/>
      <c r="M66" s="46">
        <f>IF(ISBLANK(L66),K66,L66)</f>
        <v>0</v>
      </c>
      <c r="N66" s="176"/>
      <c r="O66" s="42"/>
    </row>
    <row r="67" spans="1:15" ht="47.45" customHeight="1" x14ac:dyDescent="0.25">
      <c r="A67" s="32" t="s">
        <v>70</v>
      </c>
      <c r="B67" s="33"/>
      <c r="C67" s="34"/>
      <c r="D67" s="37"/>
      <c r="G67" s="48">
        <v>1</v>
      </c>
      <c r="H67" s="48">
        <v>0</v>
      </c>
      <c r="I67" s="45"/>
      <c r="J67" s="46">
        <f>MAX(G67:I67)</f>
        <v>1</v>
      </c>
      <c r="K67" s="46">
        <f>IF(ISBLANK(B67),0,
IF(B67="Ja",G67,
IF(B67="Nei",H67,
IF(B67="Ikke relevant",I67,0))))</f>
        <v>0</v>
      </c>
      <c r="L67" s="47"/>
      <c r="M67" s="46">
        <f>IF(ISBLANK(L67),K67,L67)</f>
        <v>0</v>
      </c>
      <c r="N67" s="176"/>
      <c r="O67" s="42"/>
    </row>
    <row r="68" spans="1:15" ht="47.45" customHeight="1" x14ac:dyDescent="0.25">
      <c r="A68" s="32" t="s">
        <v>71</v>
      </c>
      <c r="B68" s="33"/>
      <c r="C68" s="34"/>
      <c r="D68" s="37"/>
      <c r="G68" s="48">
        <v>0</v>
      </c>
      <c r="H68" s="48">
        <v>1</v>
      </c>
      <c r="I68" s="50">
        <v>0</v>
      </c>
      <c r="J68" s="46">
        <f>MAX(G68:I68)</f>
        <v>1</v>
      </c>
      <c r="K68" s="46">
        <f>IF(ISBLANK(B68),0,
IF(B68="Ja",G68,
IF(B68="Nei",H68,
IF(B68="Ikke relevant",I68,0))))</f>
        <v>0</v>
      </c>
      <c r="L68" s="47"/>
      <c r="M68" s="46">
        <f>IF(ISBLANK(L68),K68,L68)</f>
        <v>0</v>
      </c>
      <c r="N68" s="176"/>
      <c r="O68" s="42"/>
    </row>
    <row r="69" spans="1:15" ht="47.45" customHeight="1" x14ac:dyDescent="0.25">
      <c r="A69" s="32" t="s">
        <v>72</v>
      </c>
      <c r="B69" s="33"/>
      <c r="C69" s="34"/>
      <c r="D69" s="35" t="s">
        <v>73</v>
      </c>
      <c r="G69" s="48">
        <v>0</v>
      </c>
      <c r="H69" s="48">
        <v>1</v>
      </c>
      <c r="I69" s="50">
        <v>0</v>
      </c>
      <c r="J69" s="46">
        <f>MAX(G69:I69)</f>
        <v>1</v>
      </c>
      <c r="K69" s="46">
        <f>IF(ISBLANK(B69),0,
IF(B69="Ja",G69,
IF(B69="Nei",H69,
IF(B69="Ikke relevant",I69,0))))</f>
        <v>0</v>
      </c>
      <c r="L69" s="47"/>
      <c r="M69" s="46">
        <f>IF(ISBLANK(L69),K69,L69)</f>
        <v>0</v>
      </c>
      <c r="N69" s="176"/>
      <c r="O69" s="42"/>
    </row>
    <row r="70" spans="1:15" ht="47.45" customHeight="1" x14ac:dyDescent="0.25">
      <c r="A70" s="32" t="s">
        <v>74</v>
      </c>
      <c r="B70" s="33"/>
      <c r="C70" s="34"/>
      <c r="D70" s="37"/>
      <c r="G70" s="51">
        <v>0</v>
      </c>
      <c r="H70" s="51">
        <v>1</v>
      </c>
      <c r="I70" s="50">
        <v>0</v>
      </c>
      <c r="J70" s="46">
        <f>MAX(G70:I70)</f>
        <v>1</v>
      </c>
      <c r="K70" s="46">
        <f>IF(ISBLANK(B70),0,
IF(B70="Ja",G70,
IF(B70="Nei",H70,
IF(B70="Ikke relevant",I70,0))))</f>
        <v>0</v>
      </c>
      <c r="L70" s="47"/>
      <c r="M70" s="46">
        <f>IF(ISBLANK(L70),K70,L70)</f>
        <v>0</v>
      </c>
      <c r="N70" s="176"/>
      <c r="O70" s="42"/>
    </row>
    <row r="71" spans="1:15" x14ac:dyDescent="0.25">
      <c r="A71" s="38"/>
      <c r="B71" s="38"/>
      <c r="C71" s="38"/>
      <c r="D71" s="38"/>
      <c r="G71" s="52" t="str">
        <f>"Delsum "&amp;A57</f>
        <v>Delsum Kontraktsarbeidet</v>
      </c>
      <c r="H71" s="52"/>
      <c r="I71" s="52"/>
      <c r="J71" s="53">
        <f>SUM(J59:J70)</f>
        <v>8</v>
      </c>
      <c r="K71" s="53">
        <f>SUM(K59:K70)</f>
        <v>0</v>
      </c>
      <c r="L71" s="42"/>
      <c r="M71" s="53">
        <f>SUM(M59:M70)</f>
        <v>0</v>
      </c>
      <c r="N71" s="177"/>
      <c r="O71" s="42"/>
    </row>
    <row r="72" spans="1:15" x14ac:dyDescent="0.25">
      <c r="A72" s="152" t="s">
        <v>75</v>
      </c>
      <c r="B72" s="152"/>
      <c r="C72" s="152"/>
      <c r="D72" s="152"/>
      <c r="G72" s="42"/>
      <c r="H72" s="42"/>
      <c r="I72" s="42"/>
      <c r="J72" s="42"/>
      <c r="K72" s="42"/>
      <c r="L72" s="42"/>
      <c r="M72" s="42"/>
      <c r="N72" s="177"/>
      <c r="O72" s="42"/>
    </row>
    <row r="73" spans="1:15" x14ac:dyDescent="0.25">
      <c r="A73" s="25" t="s">
        <v>1</v>
      </c>
      <c r="B73" s="31" t="s">
        <v>37</v>
      </c>
      <c r="C73" s="16" t="s">
        <v>38</v>
      </c>
      <c r="D73" s="16" t="s">
        <v>39</v>
      </c>
      <c r="G73" s="43" t="s">
        <v>109</v>
      </c>
      <c r="H73" s="43" t="s">
        <v>110</v>
      </c>
      <c r="I73" s="43" t="s">
        <v>111</v>
      </c>
      <c r="J73" s="43" t="s">
        <v>112</v>
      </c>
      <c r="K73" s="43" t="s">
        <v>113</v>
      </c>
      <c r="L73" s="43" t="s">
        <v>114</v>
      </c>
      <c r="M73" s="43" t="s">
        <v>115</v>
      </c>
      <c r="N73" s="172" t="str">
        <f>N43</f>
        <v>Kommentar</v>
      </c>
      <c r="O73" s="42"/>
    </row>
    <row r="74" spans="1:15" ht="50.1" customHeight="1" x14ac:dyDescent="0.25">
      <c r="A74" s="32" t="s">
        <v>76</v>
      </c>
      <c r="B74" s="33"/>
      <c r="C74" s="34"/>
      <c r="D74" s="37"/>
      <c r="G74" s="44">
        <v>0</v>
      </c>
      <c r="H74" s="44">
        <v>1</v>
      </c>
      <c r="I74" s="50">
        <v>0</v>
      </c>
      <c r="J74" s="46">
        <f t="shared" ref="J74:J78" si="7">MAX(G74:I74)</f>
        <v>1</v>
      </c>
      <c r="K74" s="46">
        <f t="shared" ref="K74:K78" si="8">IF(ISBLANK(B74),0,
IF(B74="Ja",G74,
IF(B74="Nei",H74,
IF(B74="Ikke relevant",I74,0))))</f>
        <v>0</v>
      </c>
      <c r="L74" s="47"/>
      <c r="M74" s="46">
        <f>IF(ISBLANK(L74),K74,L74)</f>
        <v>0</v>
      </c>
      <c r="N74" s="176"/>
      <c r="O74" s="42"/>
    </row>
    <row r="75" spans="1:15" ht="50.1" customHeight="1" x14ac:dyDescent="0.25">
      <c r="A75" s="32" t="s">
        <v>77</v>
      </c>
      <c r="B75" s="33"/>
      <c r="C75" s="34"/>
      <c r="D75" s="37"/>
      <c r="G75" s="44">
        <v>0</v>
      </c>
      <c r="H75" s="44">
        <v>1</v>
      </c>
      <c r="I75" s="50">
        <v>0</v>
      </c>
      <c r="J75" s="46">
        <f t="shared" si="7"/>
        <v>1</v>
      </c>
      <c r="K75" s="46">
        <f t="shared" si="8"/>
        <v>0</v>
      </c>
      <c r="L75" s="47"/>
      <c r="M75" s="46">
        <f>IF(ISBLANK(L75),K75,L75)</f>
        <v>0</v>
      </c>
      <c r="N75" s="176"/>
      <c r="O75" s="42"/>
    </row>
    <row r="76" spans="1:15" ht="50.1" customHeight="1" x14ac:dyDescent="0.25">
      <c r="A76" s="32" t="s">
        <v>78</v>
      </c>
      <c r="B76" s="33"/>
      <c r="C76" s="34"/>
      <c r="D76" s="35" t="s">
        <v>79</v>
      </c>
      <c r="G76" s="48">
        <v>0</v>
      </c>
      <c r="H76" s="48">
        <v>1</v>
      </c>
      <c r="I76" s="50">
        <v>0</v>
      </c>
      <c r="J76" s="46">
        <f t="shared" si="7"/>
        <v>1</v>
      </c>
      <c r="K76" s="46">
        <f t="shared" si="8"/>
        <v>0</v>
      </c>
      <c r="L76" s="47"/>
      <c r="M76" s="46">
        <f t="shared" ref="M76:M82" si="9">IF(ISBLANK(L76),K76,L76)</f>
        <v>0</v>
      </c>
      <c r="N76" s="176"/>
      <c r="O76" s="42"/>
    </row>
    <row r="77" spans="1:15" ht="50.1" customHeight="1" x14ac:dyDescent="0.25">
      <c r="A77" s="32" t="s">
        <v>80</v>
      </c>
      <c r="B77" s="33"/>
      <c r="C77" s="34"/>
      <c r="D77" s="35" t="s">
        <v>81</v>
      </c>
      <c r="G77" s="48">
        <v>0</v>
      </c>
      <c r="H77" s="48">
        <v>1</v>
      </c>
      <c r="I77" s="50">
        <v>0</v>
      </c>
      <c r="J77" s="46">
        <f t="shared" si="7"/>
        <v>1</v>
      </c>
      <c r="K77" s="46">
        <f t="shared" si="8"/>
        <v>0</v>
      </c>
      <c r="L77" s="47"/>
      <c r="M77" s="46">
        <f t="shared" si="9"/>
        <v>0</v>
      </c>
      <c r="N77" s="176"/>
      <c r="O77" s="42"/>
    </row>
    <row r="78" spans="1:15" ht="50.1" customHeight="1" x14ac:dyDescent="0.25">
      <c r="A78" s="32" t="s">
        <v>82</v>
      </c>
      <c r="B78" s="33"/>
      <c r="C78" s="34"/>
      <c r="D78" s="35" t="s">
        <v>83</v>
      </c>
      <c r="G78" s="48">
        <v>1</v>
      </c>
      <c r="H78" s="48">
        <v>0</v>
      </c>
      <c r="I78" s="50">
        <v>0</v>
      </c>
      <c r="J78" s="46">
        <f t="shared" si="7"/>
        <v>1</v>
      </c>
      <c r="K78" s="46">
        <f t="shared" si="8"/>
        <v>0</v>
      </c>
      <c r="L78" s="47"/>
      <c r="M78" s="46">
        <f t="shared" si="9"/>
        <v>0</v>
      </c>
      <c r="N78" s="176"/>
      <c r="O78" s="42"/>
    </row>
    <row r="79" spans="1:15" ht="50.1" customHeight="1" x14ac:dyDescent="0.25">
      <c r="A79" s="32" t="s">
        <v>84</v>
      </c>
      <c r="B79" s="11"/>
      <c r="C79" s="34"/>
      <c r="D79" s="37"/>
      <c r="G79" s="54"/>
      <c r="H79" s="54"/>
      <c r="I79" s="54"/>
      <c r="J79" s="54"/>
      <c r="K79" s="54"/>
      <c r="L79" s="54"/>
      <c r="M79" s="54"/>
      <c r="N79" s="178"/>
      <c r="O79" s="42"/>
    </row>
    <row r="80" spans="1:15" ht="50.1" customHeight="1" x14ac:dyDescent="0.25">
      <c r="A80" s="32" t="s">
        <v>85</v>
      </c>
      <c r="B80" s="33"/>
      <c r="C80" s="34"/>
      <c r="D80" s="35" t="s">
        <v>86</v>
      </c>
      <c r="G80" s="48">
        <v>0</v>
      </c>
      <c r="H80" s="48">
        <v>1</v>
      </c>
      <c r="I80" s="50">
        <v>0</v>
      </c>
      <c r="J80" s="46">
        <f t="shared" ref="J80:J82" si="10">MAX(G80:I80)</f>
        <v>1</v>
      </c>
      <c r="K80" s="46">
        <f t="shared" ref="K80:K82" si="11">IF(ISBLANK(B80),0,
IF(B80="Ja",G80,
IF(B80="Nei",H80,
IF(B80="Ikke relevant",I80,0))))</f>
        <v>0</v>
      </c>
      <c r="L80" s="47"/>
      <c r="M80" s="46">
        <f t="shared" ref="M80" si="12">IF(ISBLANK(L80),K80,L80)</f>
        <v>0</v>
      </c>
      <c r="N80" s="176"/>
      <c r="O80" s="42"/>
    </row>
    <row r="81" spans="1:15" ht="50.1" customHeight="1" x14ac:dyDescent="0.25">
      <c r="A81" s="32" t="s">
        <v>87</v>
      </c>
      <c r="B81" s="33"/>
      <c r="C81" s="34"/>
      <c r="D81" s="35" t="s">
        <v>88</v>
      </c>
      <c r="G81" s="48">
        <v>1</v>
      </c>
      <c r="H81" s="48">
        <v>0</v>
      </c>
      <c r="I81" s="45"/>
      <c r="J81" s="46">
        <f t="shared" si="10"/>
        <v>1</v>
      </c>
      <c r="K81" s="46">
        <f t="shared" si="11"/>
        <v>0</v>
      </c>
      <c r="L81" s="47"/>
      <c r="M81" s="46">
        <f t="shared" si="9"/>
        <v>0</v>
      </c>
      <c r="N81" s="176"/>
      <c r="O81" s="42"/>
    </row>
    <row r="82" spans="1:15" ht="50.1" customHeight="1" x14ac:dyDescent="0.25">
      <c r="A82" s="32" t="s">
        <v>89</v>
      </c>
      <c r="B82" s="33"/>
      <c r="C82" s="34"/>
      <c r="D82" s="37"/>
      <c r="G82" s="48">
        <v>0</v>
      </c>
      <c r="H82" s="48">
        <v>1</v>
      </c>
      <c r="I82" s="50">
        <v>0</v>
      </c>
      <c r="J82" s="46">
        <f t="shared" si="10"/>
        <v>1</v>
      </c>
      <c r="K82" s="46">
        <f t="shared" si="11"/>
        <v>0</v>
      </c>
      <c r="L82" s="47"/>
      <c r="M82" s="46">
        <f t="shared" si="9"/>
        <v>0</v>
      </c>
      <c r="N82" s="176"/>
      <c r="O82" s="42"/>
    </row>
    <row r="83" spans="1:15" x14ac:dyDescent="0.25">
      <c r="A83" s="38"/>
      <c r="B83" s="38"/>
      <c r="C83" s="38"/>
      <c r="D83" s="38"/>
      <c r="G83" s="52" t="str">
        <f>"Delsum "&amp;A72</f>
        <v>Delsum Arbeidstakere</v>
      </c>
      <c r="H83" s="52"/>
      <c r="I83" s="52"/>
      <c r="J83" s="53">
        <f>SUM(J74:J82)</f>
        <v>8</v>
      </c>
      <c r="K83" s="53">
        <f>SUM(K74:K82)</f>
        <v>0</v>
      </c>
      <c r="L83" s="42"/>
      <c r="M83" s="53">
        <f>SUM(M74:M82)</f>
        <v>0</v>
      </c>
      <c r="N83" s="177"/>
      <c r="O83" s="42"/>
    </row>
    <row r="84" spans="1:15" x14ac:dyDescent="0.25">
      <c r="A84" s="152" t="s">
        <v>389</v>
      </c>
      <c r="B84" s="152"/>
      <c r="C84" s="152"/>
      <c r="D84" s="152"/>
      <c r="G84" s="42"/>
      <c r="H84" s="42"/>
      <c r="I84" s="42"/>
      <c r="J84" s="42"/>
      <c r="K84" s="42"/>
      <c r="L84" s="42"/>
      <c r="M84" s="42"/>
      <c r="N84" s="177"/>
      <c r="O84" s="42"/>
    </row>
    <row r="85" spans="1:15" x14ac:dyDescent="0.25">
      <c r="A85" s="25" t="s">
        <v>1</v>
      </c>
      <c r="B85" s="31" t="s">
        <v>37</v>
      </c>
      <c r="C85" s="16" t="s">
        <v>38</v>
      </c>
      <c r="D85" s="16" t="s">
        <v>39</v>
      </c>
      <c r="G85" s="43" t="s">
        <v>109</v>
      </c>
      <c r="H85" s="43" t="s">
        <v>110</v>
      </c>
      <c r="I85" s="43" t="s">
        <v>111</v>
      </c>
      <c r="J85" s="43" t="s">
        <v>112</v>
      </c>
      <c r="K85" s="43" t="s">
        <v>113</v>
      </c>
      <c r="L85" s="43" t="s">
        <v>114</v>
      </c>
      <c r="M85" s="43" t="s">
        <v>115</v>
      </c>
      <c r="N85" s="172" t="str">
        <f>N$43</f>
        <v>Kommentar</v>
      </c>
      <c r="O85" s="42"/>
    </row>
    <row r="86" spans="1:15" ht="49.5" customHeight="1" x14ac:dyDescent="0.25">
      <c r="A86" s="32" t="s">
        <v>90</v>
      </c>
      <c r="B86" s="33"/>
      <c r="C86" s="34"/>
      <c r="D86" s="35" t="s">
        <v>91</v>
      </c>
      <c r="G86" s="44">
        <v>0</v>
      </c>
      <c r="H86" s="44">
        <v>1</v>
      </c>
      <c r="I86" s="45"/>
      <c r="J86" s="46">
        <f t="shared" ref="J86:J89" si="13">MAX(G86:I86)</f>
        <v>1</v>
      </c>
      <c r="K86" s="46">
        <f t="shared" ref="K86:K89" si="14">IF(ISBLANK(B86),0,
IF(B86="Ja",G86,
IF(B86="Nei",H86,
IF(B86="Ikke relevant",I86,0))))</f>
        <v>0</v>
      </c>
      <c r="L86" s="47"/>
      <c r="M86" s="46">
        <f>IF(ISBLANK(L86),K86,L86)</f>
        <v>0</v>
      </c>
      <c r="N86" s="176"/>
      <c r="O86" s="42"/>
    </row>
    <row r="87" spans="1:15" ht="49.5" customHeight="1" x14ac:dyDescent="0.25">
      <c r="A87" s="32" t="s">
        <v>92</v>
      </c>
      <c r="B87" s="33"/>
      <c r="C87" s="34"/>
      <c r="D87" s="35" t="s">
        <v>91</v>
      </c>
      <c r="G87" s="48">
        <v>0</v>
      </c>
      <c r="H87" s="48">
        <v>1</v>
      </c>
      <c r="I87" s="45"/>
      <c r="J87" s="46">
        <f t="shared" si="13"/>
        <v>1</v>
      </c>
      <c r="K87" s="46">
        <f t="shared" si="14"/>
        <v>0</v>
      </c>
      <c r="L87" s="47"/>
      <c r="M87" s="46">
        <f t="shared" ref="M87:M89" si="15">IF(ISBLANK(L87),K87,L87)</f>
        <v>0</v>
      </c>
      <c r="N87" s="176"/>
      <c r="O87" s="42"/>
    </row>
    <row r="88" spans="1:15" ht="49.5" customHeight="1" x14ac:dyDescent="0.25">
      <c r="A88" s="32" t="s">
        <v>93</v>
      </c>
      <c r="B88" s="33"/>
      <c r="C88" s="34"/>
      <c r="D88" s="35" t="s">
        <v>91</v>
      </c>
      <c r="G88" s="48">
        <v>0</v>
      </c>
      <c r="H88" s="48">
        <v>1</v>
      </c>
      <c r="I88" s="45"/>
      <c r="J88" s="46">
        <f t="shared" si="13"/>
        <v>1</v>
      </c>
      <c r="K88" s="46">
        <f t="shared" si="14"/>
        <v>0</v>
      </c>
      <c r="L88" s="47"/>
      <c r="M88" s="46">
        <f t="shared" si="15"/>
        <v>0</v>
      </c>
      <c r="N88" s="176"/>
      <c r="O88" s="42"/>
    </row>
    <row r="89" spans="1:15" ht="49.5" customHeight="1" x14ac:dyDescent="0.25">
      <c r="A89" s="32" t="s">
        <v>94</v>
      </c>
      <c r="B89" s="33"/>
      <c r="C89" s="34"/>
      <c r="D89" s="35" t="s">
        <v>91</v>
      </c>
      <c r="G89" s="51">
        <v>0</v>
      </c>
      <c r="H89" s="51">
        <v>1</v>
      </c>
      <c r="I89" s="45"/>
      <c r="J89" s="46">
        <f t="shared" si="13"/>
        <v>1</v>
      </c>
      <c r="K89" s="46">
        <f t="shared" si="14"/>
        <v>0</v>
      </c>
      <c r="L89" s="47"/>
      <c r="M89" s="46">
        <f t="shared" si="15"/>
        <v>0</v>
      </c>
      <c r="N89" s="176"/>
      <c r="O89" s="42"/>
    </row>
    <row r="90" spans="1:15" x14ac:dyDescent="0.25">
      <c r="A90" s="38"/>
      <c r="B90" s="38"/>
      <c r="C90" s="38"/>
      <c r="D90" s="38"/>
      <c r="G90" s="52" t="str">
        <f>"Delsum samfunnsansvar "&amp;A84</f>
        <v>Delsum samfunnsansvar Klima, miljø og bærekraft</v>
      </c>
      <c r="H90" s="52"/>
      <c r="I90" s="52"/>
      <c r="J90" s="53">
        <f>SUM(J86:J89)</f>
        <v>4</v>
      </c>
      <c r="K90" s="53">
        <f>SUM(K86:K89)</f>
        <v>0</v>
      </c>
      <c r="L90" s="42"/>
      <c r="M90" s="53">
        <f>SUM(M86:M89)</f>
        <v>0</v>
      </c>
      <c r="N90" s="177"/>
      <c r="O90" s="42"/>
    </row>
    <row r="91" spans="1:15" x14ac:dyDescent="0.25">
      <c r="A91" s="152" t="s">
        <v>95</v>
      </c>
      <c r="B91" s="152"/>
      <c r="C91" s="152"/>
      <c r="D91" s="152"/>
      <c r="G91" s="42"/>
      <c r="H91" s="42"/>
      <c r="I91" s="42"/>
      <c r="J91" s="42"/>
      <c r="K91" s="42"/>
      <c r="L91" s="42"/>
      <c r="M91" s="42"/>
      <c r="N91" s="177"/>
      <c r="O91" s="42"/>
    </row>
    <row r="92" spans="1:15" x14ac:dyDescent="0.25">
      <c r="A92" s="25" t="s">
        <v>1</v>
      </c>
      <c r="B92" s="31" t="s">
        <v>37</v>
      </c>
      <c r="C92" s="16" t="s">
        <v>38</v>
      </c>
      <c r="D92" s="16" t="s">
        <v>39</v>
      </c>
      <c r="G92" s="43" t="s">
        <v>109</v>
      </c>
      <c r="H92" s="43" t="s">
        <v>110</v>
      </c>
      <c r="I92" s="43" t="s">
        <v>111</v>
      </c>
      <c r="J92" s="43" t="s">
        <v>112</v>
      </c>
      <c r="K92" s="43" t="s">
        <v>113</v>
      </c>
      <c r="L92" s="43" t="s">
        <v>114</v>
      </c>
      <c r="M92" s="43" t="s">
        <v>115</v>
      </c>
      <c r="N92" s="172" t="str">
        <f>N$43</f>
        <v>Kommentar</v>
      </c>
      <c r="O92" s="42"/>
    </row>
    <row r="93" spans="1:15" ht="50.1" customHeight="1" x14ac:dyDescent="0.25">
      <c r="A93" s="32" t="s">
        <v>96</v>
      </c>
      <c r="B93" s="33"/>
      <c r="C93" s="34"/>
      <c r="D93" s="35" t="s">
        <v>97</v>
      </c>
      <c r="G93" s="44">
        <v>0</v>
      </c>
      <c r="H93" s="44">
        <v>1</v>
      </c>
      <c r="I93" s="45"/>
      <c r="J93" s="46">
        <f t="shared" ref="J93:J100" si="16">MAX(G93:I93)</f>
        <v>1</v>
      </c>
      <c r="K93" s="46">
        <f t="shared" ref="K93:K100" si="17">IF(ISBLANK(B93),0,
IF(B93="Ja",G93,
IF(B93="Nei",H93,
IF(B93="Ikke relevant",I93,0))))</f>
        <v>0</v>
      </c>
      <c r="L93" s="47"/>
      <c r="M93" s="46">
        <f>IF(ISBLANK(L93),K93,L93)</f>
        <v>0</v>
      </c>
      <c r="N93" s="176"/>
      <c r="O93" s="42"/>
    </row>
    <row r="94" spans="1:15" ht="50.1" customHeight="1" x14ac:dyDescent="0.25">
      <c r="A94" s="32" t="s">
        <v>98</v>
      </c>
      <c r="B94" s="33"/>
      <c r="C94" s="34"/>
      <c r="D94" s="37"/>
      <c r="G94" s="48">
        <v>0</v>
      </c>
      <c r="H94" s="48">
        <v>1</v>
      </c>
      <c r="I94" s="50">
        <v>0</v>
      </c>
      <c r="J94" s="46">
        <f t="shared" si="16"/>
        <v>1</v>
      </c>
      <c r="K94" s="46">
        <f t="shared" si="17"/>
        <v>0</v>
      </c>
      <c r="L94" s="47"/>
      <c r="M94" s="46">
        <f t="shared" ref="M94:M99" si="18">IF(ISBLANK(L94),K94,L94)</f>
        <v>0</v>
      </c>
      <c r="N94" s="176"/>
      <c r="O94" s="117"/>
    </row>
    <row r="95" spans="1:15" ht="50.1" customHeight="1" x14ac:dyDescent="0.25">
      <c r="A95" s="32" t="s">
        <v>99</v>
      </c>
      <c r="B95" s="33"/>
      <c r="C95" s="34"/>
      <c r="D95" s="37"/>
      <c r="G95" s="48">
        <v>0</v>
      </c>
      <c r="H95" s="48">
        <v>1</v>
      </c>
      <c r="I95" s="50">
        <v>0</v>
      </c>
      <c r="J95" s="46">
        <f t="shared" si="16"/>
        <v>1</v>
      </c>
      <c r="K95" s="46">
        <f t="shared" si="17"/>
        <v>0</v>
      </c>
      <c r="L95" s="47"/>
      <c r="M95" s="46">
        <f t="shared" si="18"/>
        <v>0</v>
      </c>
      <c r="N95" s="176"/>
      <c r="O95" s="42"/>
    </row>
    <row r="96" spans="1:15" ht="50.1" customHeight="1" x14ac:dyDescent="0.25">
      <c r="A96" s="32" t="s">
        <v>100</v>
      </c>
      <c r="B96" s="33"/>
      <c r="C96" s="34"/>
      <c r="D96" s="37"/>
      <c r="G96" s="48">
        <v>0</v>
      </c>
      <c r="H96" s="48">
        <v>1</v>
      </c>
      <c r="I96" s="50">
        <v>0</v>
      </c>
      <c r="J96" s="46">
        <f t="shared" si="16"/>
        <v>1</v>
      </c>
      <c r="K96" s="46">
        <f t="shared" si="17"/>
        <v>0</v>
      </c>
      <c r="L96" s="47"/>
      <c r="M96" s="46">
        <f t="shared" si="18"/>
        <v>0</v>
      </c>
      <c r="N96" s="176"/>
      <c r="O96" s="42"/>
    </row>
    <row r="97" spans="1:15" ht="50.1" customHeight="1" x14ac:dyDescent="0.25">
      <c r="A97" s="32" t="s">
        <v>101</v>
      </c>
      <c r="B97" s="33"/>
      <c r="C97" s="34"/>
      <c r="D97" s="37"/>
      <c r="G97" s="48">
        <v>0</v>
      </c>
      <c r="H97" s="48">
        <v>1</v>
      </c>
      <c r="I97" s="50">
        <v>0</v>
      </c>
      <c r="J97" s="46">
        <f t="shared" si="16"/>
        <v>1</v>
      </c>
      <c r="K97" s="46">
        <f t="shared" si="17"/>
        <v>0</v>
      </c>
      <c r="L97" s="47"/>
      <c r="M97" s="46">
        <f t="shared" si="18"/>
        <v>0</v>
      </c>
      <c r="N97" s="176"/>
      <c r="O97" s="42"/>
    </row>
    <row r="98" spans="1:15" ht="50.1" customHeight="1" x14ac:dyDescent="0.25">
      <c r="A98" s="32" t="s">
        <v>102</v>
      </c>
      <c r="B98" s="33"/>
      <c r="C98" s="34"/>
      <c r="D98" s="35" t="s">
        <v>91</v>
      </c>
      <c r="G98" s="48">
        <v>1</v>
      </c>
      <c r="H98" s="48">
        <v>0</v>
      </c>
      <c r="I98" s="45"/>
      <c r="J98" s="46">
        <f t="shared" si="16"/>
        <v>1</v>
      </c>
      <c r="K98" s="46">
        <f t="shared" si="17"/>
        <v>0</v>
      </c>
      <c r="L98" s="47"/>
      <c r="M98" s="46">
        <f t="shared" si="18"/>
        <v>0</v>
      </c>
      <c r="N98" s="176"/>
      <c r="O98" s="42"/>
    </row>
    <row r="99" spans="1:15" ht="50.1" customHeight="1" x14ac:dyDescent="0.25">
      <c r="A99" s="32" t="s">
        <v>103</v>
      </c>
      <c r="B99" s="33"/>
      <c r="C99" s="34"/>
      <c r="D99" s="37"/>
      <c r="G99" s="48">
        <v>0</v>
      </c>
      <c r="H99" s="48">
        <v>1</v>
      </c>
      <c r="I99" s="50">
        <v>0</v>
      </c>
      <c r="J99" s="46">
        <f t="shared" si="16"/>
        <v>1</v>
      </c>
      <c r="K99" s="46">
        <f t="shared" si="17"/>
        <v>0</v>
      </c>
      <c r="L99" s="47"/>
      <c r="M99" s="46">
        <f t="shared" si="18"/>
        <v>0</v>
      </c>
      <c r="N99" s="176"/>
      <c r="O99" s="42"/>
    </row>
    <row r="100" spans="1:15" ht="50.1" customHeight="1" x14ac:dyDescent="0.25">
      <c r="A100" s="32" t="s">
        <v>104</v>
      </c>
      <c r="B100" s="33"/>
      <c r="C100" s="34"/>
      <c r="D100" s="37"/>
      <c r="G100" s="56">
        <v>0</v>
      </c>
      <c r="H100" s="56">
        <v>1</v>
      </c>
      <c r="I100" s="57">
        <v>0</v>
      </c>
      <c r="J100" s="46">
        <f t="shared" si="16"/>
        <v>1</v>
      </c>
      <c r="K100" s="46">
        <f t="shared" si="17"/>
        <v>0</v>
      </c>
      <c r="L100" s="47"/>
      <c r="M100" s="46">
        <f>IF(ISBLANK(L100),K100,L100)</f>
        <v>0</v>
      </c>
      <c r="N100" s="176"/>
      <c r="O100" s="42"/>
    </row>
    <row r="101" spans="1:15" x14ac:dyDescent="0.25">
      <c r="G101" s="52" t="str">
        <f>"Delsum "&amp;A91</f>
        <v>Delsum HMS</v>
      </c>
      <c r="H101" s="52"/>
      <c r="I101" s="52"/>
      <c r="J101" s="53">
        <f>SUM(J93:J100)</f>
        <v>8</v>
      </c>
      <c r="K101" s="53">
        <f>SUM(K93:K100)</f>
        <v>0</v>
      </c>
      <c r="L101" s="42"/>
      <c r="M101" s="53">
        <f>SUM(M93:M100)</f>
        <v>0</v>
      </c>
      <c r="N101" s="177"/>
      <c r="O101" s="42"/>
    </row>
    <row r="102" spans="1:15" x14ac:dyDescent="0.25">
      <c r="G102" s="52"/>
      <c r="H102" s="42"/>
      <c r="I102" s="42"/>
      <c r="J102" s="42"/>
      <c r="K102" s="42"/>
      <c r="L102" s="42"/>
      <c r="M102" s="42"/>
      <c r="N102" s="177"/>
      <c r="O102" s="42"/>
    </row>
    <row r="103" spans="1:15" ht="15.75" thickBot="1" x14ac:dyDescent="0.3">
      <c r="G103" s="58" t="s">
        <v>123</v>
      </c>
      <c r="H103" s="58"/>
      <c r="I103" s="58"/>
      <c r="J103" s="59">
        <f>SUM(J56+J101+J90+J71+J83)</f>
        <v>39</v>
      </c>
      <c r="K103" s="59"/>
      <c r="L103" s="59"/>
      <c r="M103" s="59">
        <f>SUM(M56+M101+M90+M71+M83)</f>
        <v>0</v>
      </c>
      <c r="N103" s="177"/>
      <c r="O103" s="42"/>
    </row>
  </sheetData>
  <sheetProtection algorithmName="SHA-512" hashValue="pJ+Qh9z7uIB8ZQzKRdVT8waKbYW9suOyCHnWf7PhqhNPld1gQSQZfk1SvMY/H3H0zeioW3T3GVsNLpRJUusXJQ==" saltValue="Wk3SlJzHjYvP8eVydNXCxQ==" spinCount="100000" sheet="1" objects="1" scenarios="1"/>
  <mergeCells count="38">
    <mergeCell ref="L40:N40"/>
    <mergeCell ref="A84:D84"/>
    <mergeCell ref="A91:D91"/>
    <mergeCell ref="G17:J17"/>
    <mergeCell ref="I19:K19"/>
    <mergeCell ref="I20:K20"/>
    <mergeCell ref="I22:K22"/>
    <mergeCell ref="G19:H19"/>
    <mergeCell ref="G20:H20"/>
    <mergeCell ref="G22:H22"/>
    <mergeCell ref="B37:D37"/>
    <mergeCell ref="B40:D40"/>
    <mergeCell ref="A42:D42"/>
    <mergeCell ref="A57:D57"/>
    <mergeCell ref="G37:N39"/>
    <mergeCell ref="B24:D24"/>
    <mergeCell ref="B25:D25"/>
    <mergeCell ref="A72:D72"/>
    <mergeCell ref="B29:D29"/>
    <mergeCell ref="B30:D30"/>
    <mergeCell ref="B33:D33"/>
    <mergeCell ref="B34:D34"/>
    <mergeCell ref="G21:H21"/>
    <mergeCell ref="I21:K21"/>
    <mergeCell ref="I23:K23"/>
    <mergeCell ref="G23:H23"/>
    <mergeCell ref="A1:D1"/>
    <mergeCell ref="B11:D11"/>
    <mergeCell ref="B12:D12"/>
    <mergeCell ref="B13:D13"/>
    <mergeCell ref="B14:D14"/>
    <mergeCell ref="B15:D15"/>
    <mergeCell ref="A17:D17"/>
    <mergeCell ref="B20:D20"/>
    <mergeCell ref="B21:D21"/>
    <mergeCell ref="B22:D22"/>
    <mergeCell ref="B23:D23"/>
    <mergeCell ref="G16:J16"/>
  </mergeCells>
  <conditionalFormatting sqref="M44">
    <cfRule type="cellIs" dxfId="62" priority="26" operator="equal">
      <formula>1</formula>
    </cfRule>
  </conditionalFormatting>
  <conditionalFormatting sqref="M45:M55">
    <cfRule type="cellIs" dxfId="61" priority="9" operator="equal">
      <formula>1</formula>
    </cfRule>
  </conditionalFormatting>
  <conditionalFormatting sqref="M62:M64">
    <cfRule type="cellIs" dxfId="60" priority="6" operator="equal">
      <formula>1</formula>
    </cfRule>
  </conditionalFormatting>
  <conditionalFormatting sqref="M66:M70">
    <cfRule type="cellIs" dxfId="59" priority="5" operator="equal">
      <formula>1</formula>
    </cfRule>
  </conditionalFormatting>
  <conditionalFormatting sqref="M74:M78">
    <cfRule type="cellIs" dxfId="58" priority="4" operator="equal">
      <formula>1</formula>
    </cfRule>
  </conditionalFormatting>
  <conditionalFormatting sqref="M80:M82">
    <cfRule type="cellIs" dxfId="57" priority="3" operator="equal">
      <formula>1</formula>
    </cfRule>
  </conditionalFormatting>
  <conditionalFormatting sqref="M86:M89">
    <cfRule type="cellIs" dxfId="56" priority="2" operator="equal">
      <formula>1</formula>
    </cfRule>
  </conditionalFormatting>
  <conditionalFormatting sqref="M93:M100">
    <cfRule type="cellIs" dxfId="55" priority="1" operator="equal">
      <formula>1</formula>
    </cfRule>
  </conditionalFormatting>
  <dataValidations count="3">
    <dataValidation type="decimal" allowBlank="1" showInputMessage="1" showErrorMessage="1" errorTitle="Feil input" error="Vennlist oppgi turnover i prosent" sqref="B26 D26">
      <formula1>0</formula1>
      <formula2>100</formula2>
    </dataValidation>
    <dataValidation allowBlank="1" showInputMessage="1" showErrorMessage="1" prompt="Her kan du justere risikoscoren opp eller ned. 0 indikerer lav risiko, mens maksimal risikoscore er 1." sqref="L86:L89 L93:L100 L44:L55 L80:L82 L66:L70 L62:L64 L74:L78"/>
    <dataValidation type="whole" errorStyle="warning" allowBlank="1" showInputMessage="1" showErrorMessage="1" errorTitle="Feil vekting" error="Samlet vekting er for høy. Vennligst juster!" sqref="H33:N33">
      <formula1>0</formula1>
      <formula2>100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Header xml:space="preserve">&amp;R&amp;G
&amp;"PT Sans,Normal"&amp;10Regionalt Innkjøp i Kongsvingerregionen
</oddHeader>
    <oddFooter>&amp;L&amp;Z&amp;F&amp;R&amp;P</oddFooter>
  </headerFooter>
  <colBreaks count="1" manualBreakCount="1">
    <brk id="5" max="1048575" man="1"/>
  </col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4" operator="between" id="{553C44EC-A37F-440D-ABB2-DC1FEA55F64C}">
            <xm:f>Lister!$AF$4</xm:f>
            <xm:f>Lister!$AG$4</xm:f>
            <x14:dxf>
              <fill>
                <patternFill>
                  <bgColor rgb="FFFFE699"/>
                </patternFill>
              </fill>
            </x14:dxf>
          </x14:cfRule>
          <xm:sqref>I28:N32</xm:sqref>
        </x14:conditionalFormatting>
        <x14:conditionalFormatting xmlns:xm="http://schemas.microsoft.com/office/excel/2006/main">
          <x14:cfRule type="cellIs" priority="65" operator="between" id="{67D995E6-74F8-413F-BBD5-8278974856A7}">
            <xm:f>Lister!$AF$5</xm:f>
            <xm:f>Lister!$AG$5</xm:f>
            <x14:dxf>
              <fill>
                <patternFill>
                  <bgColor rgb="FFFBA17D"/>
                </patternFill>
              </fill>
            </x14:dxf>
          </x14:cfRule>
          <x14:cfRule type="cellIs" priority="66" operator="between" id="{BAF6554E-FC6D-4788-A683-729CEBE01001}">
            <xm:f>Lister!$AF$3</xm:f>
            <xm:f>Lister!$AG$3</xm:f>
            <x14:dxf>
              <fill>
                <patternFill>
                  <bgColor rgb="FFBCF79F"/>
                </patternFill>
              </fill>
            </x14:dxf>
          </x14:cfRule>
          <x14:cfRule type="cellIs" priority="8" operator="between" id="{5FB803BD-07F8-4239-8CB5-36A2AA4EE4CF}">
            <xm:f>Lister!$AF$4</xm:f>
            <xm:f>Lister!$AG$4</xm:f>
            <x14:dxf>
              <fill>
                <patternFill>
                  <bgColor rgb="FFFFE699"/>
                </patternFill>
              </fill>
            </x14:dxf>
          </x14:cfRule>
          <xm:sqref>I27:N32</xm:sqref>
        </x14:conditionalFormatting>
        <x14:conditionalFormatting xmlns:xm="http://schemas.microsoft.com/office/excel/2006/main">
          <x14:cfRule type="cellIs" priority="71" operator="equal" id="{B2CE926D-E674-492B-9CBF-D37301F792C0}">
            <xm:f>Lister!$AH$5</xm:f>
            <x14:dxf>
              <fill>
                <patternFill>
                  <bgColor rgb="FFFBA17D"/>
                </patternFill>
              </fill>
            </x14:dxf>
          </x14:cfRule>
          <x14:cfRule type="cellIs" priority="72" operator="equal" id="{323B7690-F521-4C2C-8187-ABC0B723F11D}">
            <xm:f>Lister!$AH$4</xm:f>
            <x14:dxf>
              <fill>
                <patternFill>
                  <bgColor rgb="FFFFE699"/>
                </patternFill>
              </fill>
            </x14:dxf>
          </x14:cfRule>
          <x14:cfRule type="cellIs" priority="73" operator="equal" id="{E400ED81-5C69-45AD-9B39-4D22C9741FEC}">
            <xm:f>Lister!$AH$3</xm:f>
            <x14:dxf>
              <fill>
                <patternFill>
                  <bgColor rgb="FFBCF79F"/>
                </patternFill>
              </fill>
            </x14:dxf>
          </x14:cfRule>
          <xm:sqref>I34:N34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Lister!$I$2:$I$182</xm:f>
          </x14:formula1>
          <xm:sqref>B20:D20</xm:sqref>
        </x14:dataValidation>
        <x14:dataValidation type="list" allowBlank="1" showInputMessage="1" showErrorMessage="1">
          <x14:formula1>
            <xm:f>Lister!$R$3:$R$14</xm:f>
          </x14:formula1>
          <xm:sqref>I20:K20</xm:sqref>
        </x14:dataValidation>
        <x14:dataValidation type="list" allowBlank="1" showInputMessage="1" showErrorMessage="1">
          <x14:formula1>
            <xm:f>Lister!$W$3:$W$9</xm:f>
          </x14:formula1>
          <xm:sqref>I22:K22</xm:sqref>
        </x14:dataValidation>
        <x14:dataValidation type="list" allowBlank="1" showInputMessage="1" showErrorMessage="1">
          <x14:formula1>
            <xm:f>Lister!$AB$3:$AB$5</xm:f>
          </x14:formula1>
          <xm:sqref>I23:K23</xm:sqref>
        </x14:dataValidation>
        <x14:dataValidation type="list" allowBlank="1" showInputMessage="1" showErrorMessage="1">
          <x14:formula1>
            <xm:f>Lister!$D$4:$D$6</xm:f>
          </x14:formula1>
          <xm:sqref>I19</xm:sqref>
        </x14:dataValidation>
        <x14:dataValidation type="list" allowBlank="1" showInputMessage="1" showErrorMessage="1" errorTitle="Feil svar" error="Vennligst velg en av verdiene i nedtrekksmenyen">
          <x14:formula1>
            <xm:f>Lister!$A$2:$A$4</xm:f>
          </x14:formula1>
          <xm:sqref>B44:B48 B50 B53 B55 B61:B62 B66:B67 B81 B86:B89 B93 B98</xm:sqref>
        </x14:dataValidation>
        <x14:dataValidation type="list" allowBlank="1" showInputMessage="1" showErrorMessage="1" errorTitle="Feil svar" error="Vennligst velg en av verdiene i nedtrekksmenyen">
          <x14:formula1>
            <xm:f>Lister!$B$2:$B$5</xm:f>
          </x14:formula1>
          <xm:sqref>B49 B51:B52 B54 B59 B63:B64 B68:B70 B74:B78 B80 B82 B94:B97 B99:B100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workbookViewId="0">
      <pane ySplit="2" topLeftCell="A126" activePane="bottomLeft" state="frozen"/>
      <selection pane="bottomLeft" activeCell="G144" sqref="G144"/>
    </sheetView>
  </sheetViews>
  <sheetFormatPr baseColWidth="10" defaultRowHeight="15" x14ac:dyDescent="0.25"/>
  <cols>
    <col min="1" max="1" width="36.5703125" bestFit="1" customWidth="1"/>
    <col min="2" max="2" width="19" bestFit="1" customWidth="1"/>
    <col min="3" max="3" width="25.85546875" customWidth="1"/>
  </cols>
  <sheetData>
    <row r="1" spans="1:3" x14ac:dyDescent="0.25">
      <c r="A1" s="104" t="s">
        <v>368</v>
      </c>
      <c r="B1" s="105"/>
      <c r="C1" s="106"/>
    </row>
    <row r="2" spans="1:3" x14ac:dyDescent="0.25">
      <c r="A2" s="114" t="s">
        <v>369</v>
      </c>
      <c r="B2" s="115" t="s">
        <v>22</v>
      </c>
      <c r="C2" s="116" t="s">
        <v>370</v>
      </c>
    </row>
    <row r="3" spans="1:3" x14ac:dyDescent="0.25">
      <c r="A3" s="107"/>
      <c r="B3" s="108"/>
      <c r="C3" s="109"/>
    </row>
    <row r="4" spans="1:3" x14ac:dyDescent="0.25">
      <c r="A4" s="107"/>
      <c r="B4" s="110"/>
      <c r="C4" s="109"/>
    </row>
    <row r="5" spans="1:3" x14ac:dyDescent="0.25">
      <c r="A5" s="107"/>
      <c r="B5" s="110"/>
      <c r="C5" s="109"/>
    </row>
    <row r="6" spans="1:3" x14ac:dyDescent="0.25">
      <c r="A6" s="107"/>
      <c r="B6" s="110"/>
      <c r="C6" s="109"/>
    </row>
    <row r="7" spans="1:3" x14ac:dyDescent="0.25">
      <c r="A7" s="107"/>
      <c r="B7" s="110"/>
      <c r="C7" s="109"/>
    </row>
    <row r="8" spans="1:3" x14ac:dyDescent="0.25">
      <c r="A8" s="107"/>
      <c r="B8" s="110"/>
      <c r="C8" s="109"/>
    </row>
    <row r="9" spans="1:3" x14ac:dyDescent="0.25">
      <c r="A9" s="107"/>
      <c r="B9" s="110"/>
      <c r="C9" s="109"/>
    </row>
    <row r="10" spans="1:3" x14ac:dyDescent="0.25">
      <c r="A10" s="107"/>
      <c r="B10" s="110"/>
      <c r="C10" s="109"/>
    </row>
    <row r="11" spans="1:3" x14ac:dyDescent="0.25">
      <c r="A11" s="107"/>
      <c r="B11" s="110"/>
      <c r="C11" s="109"/>
    </row>
    <row r="12" spans="1:3" x14ac:dyDescent="0.25">
      <c r="A12" s="107"/>
      <c r="B12" s="110"/>
      <c r="C12" s="109"/>
    </row>
    <row r="13" spans="1:3" x14ac:dyDescent="0.25">
      <c r="A13" s="107"/>
      <c r="B13" s="110"/>
      <c r="C13" s="109"/>
    </row>
    <row r="14" spans="1:3" x14ac:dyDescent="0.25">
      <c r="A14" s="107"/>
      <c r="B14" s="110"/>
      <c r="C14" s="109"/>
    </row>
    <row r="15" spans="1:3" x14ac:dyDescent="0.25">
      <c r="A15" s="107"/>
      <c r="B15" s="110"/>
      <c r="C15" s="109"/>
    </row>
    <row r="16" spans="1:3" x14ac:dyDescent="0.25">
      <c r="A16" s="107"/>
      <c r="B16" s="110"/>
      <c r="C16" s="109"/>
    </row>
    <row r="17" spans="1:3" x14ac:dyDescent="0.25">
      <c r="A17" s="107"/>
      <c r="B17" s="110"/>
      <c r="C17" s="109"/>
    </row>
    <row r="18" spans="1:3" x14ac:dyDescent="0.25">
      <c r="A18" s="107"/>
      <c r="B18" s="110"/>
      <c r="C18" s="109"/>
    </row>
    <row r="19" spans="1:3" x14ac:dyDescent="0.25">
      <c r="A19" s="107"/>
      <c r="B19" s="110"/>
      <c r="C19" s="109"/>
    </row>
    <row r="20" spans="1:3" x14ac:dyDescent="0.25">
      <c r="A20" s="107"/>
      <c r="B20" s="110"/>
      <c r="C20" s="109"/>
    </row>
    <row r="21" spans="1:3" x14ac:dyDescent="0.25">
      <c r="A21" s="107"/>
      <c r="B21" s="110"/>
      <c r="C21" s="109"/>
    </row>
    <row r="22" spans="1:3" x14ac:dyDescent="0.25">
      <c r="A22" s="107"/>
      <c r="B22" s="110"/>
      <c r="C22" s="109"/>
    </row>
    <row r="23" spans="1:3" x14ac:dyDescent="0.25">
      <c r="A23" s="107"/>
      <c r="B23" s="110"/>
      <c r="C23" s="109"/>
    </row>
    <row r="24" spans="1:3" x14ac:dyDescent="0.25">
      <c r="A24" s="107"/>
      <c r="B24" s="110"/>
      <c r="C24" s="109"/>
    </row>
    <row r="25" spans="1:3" x14ac:dyDescent="0.25">
      <c r="A25" s="107"/>
      <c r="B25" s="110"/>
      <c r="C25" s="109"/>
    </row>
    <row r="26" spans="1:3" x14ac:dyDescent="0.25">
      <c r="A26" s="107"/>
      <c r="B26" s="110"/>
      <c r="C26" s="109"/>
    </row>
    <row r="27" spans="1:3" x14ac:dyDescent="0.25">
      <c r="A27" s="107"/>
      <c r="B27" s="110"/>
      <c r="C27" s="109"/>
    </row>
    <row r="28" spans="1:3" x14ac:dyDescent="0.25">
      <c r="A28" s="107"/>
      <c r="B28" s="110"/>
      <c r="C28" s="109"/>
    </row>
    <row r="29" spans="1:3" x14ac:dyDescent="0.25">
      <c r="A29" s="107"/>
      <c r="B29" s="110"/>
      <c r="C29" s="109"/>
    </row>
    <row r="30" spans="1:3" x14ac:dyDescent="0.25">
      <c r="A30" s="107"/>
      <c r="B30" s="110"/>
      <c r="C30" s="109"/>
    </row>
    <row r="31" spans="1:3" x14ac:dyDescent="0.25">
      <c r="A31" s="107"/>
      <c r="B31" s="110"/>
      <c r="C31" s="109"/>
    </row>
    <row r="32" spans="1:3" x14ac:dyDescent="0.25">
      <c r="A32" s="107"/>
      <c r="B32" s="110"/>
      <c r="C32" s="109"/>
    </row>
    <row r="33" spans="1:3" x14ac:dyDescent="0.25">
      <c r="A33" s="107"/>
      <c r="B33" s="110"/>
      <c r="C33" s="109"/>
    </row>
    <row r="34" spans="1:3" x14ac:dyDescent="0.25">
      <c r="A34" s="107"/>
      <c r="B34" s="110"/>
      <c r="C34" s="109"/>
    </row>
    <row r="35" spans="1:3" x14ac:dyDescent="0.25">
      <c r="A35" s="107"/>
      <c r="B35" s="110"/>
      <c r="C35" s="109"/>
    </row>
    <row r="36" spans="1:3" x14ac:dyDescent="0.25">
      <c r="A36" s="107"/>
      <c r="B36" s="110"/>
      <c r="C36" s="109"/>
    </row>
    <row r="37" spans="1:3" x14ac:dyDescent="0.25">
      <c r="A37" s="107"/>
      <c r="B37" s="110"/>
      <c r="C37" s="109"/>
    </row>
    <row r="38" spans="1:3" x14ac:dyDescent="0.25">
      <c r="A38" s="107"/>
      <c r="B38" s="110"/>
      <c r="C38" s="109"/>
    </row>
    <row r="39" spans="1:3" x14ac:dyDescent="0.25">
      <c r="A39" s="107"/>
      <c r="B39" s="110"/>
      <c r="C39" s="109"/>
    </row>
    <row r="40" spans="1:3" x14ac:dyDescent="0.25">
      <c r="A40" s="107"/>
      <c r="B40" s="110"/>
      <c r="C40" s="109"/>
    </row>
    <row r="41" spans="1:3" x14ac:dyDescent="0.25">
      <c r="A41" s="107"/>
      <c r="B41" s="110"/>
      <c r="C41" s="109"/>
    </row>
    <row r="42" spans="1:3" x14ac:dyDescent="0.25">
      <c r="A42" s="107"/>
      <c r="B42" s="110"/>
      <c r="C42" s="109"/>
    </row>
    <row r="43" spans="1:3" x14ac:dyDescent="0.25">
      <c r="A43" s="107"/>
      <c r="B43" s="110"/>
      <c r="C43" s="109"/>
    </row>
    <row r="44" spans="1:3" x14ac:dyDescent="0.25">
      <c r="A44" s="107"/>
      <c r="B44" s="110"/>
      <c r="C44" s="109"/>
    </row>
    <row r="45" spans="1:3" x14ac:dyDescent="0.25">
      <c r="A45" s="107"/>
      <c r="B45" s="110"/>
      <c r="C45" s="109"/>
    </row>
    <row r="46" spans="1:3" x14ac:dyDescent="0.25">
      <c r="A46" s="107"/>
      <c r="B46" s="110"/>
      <c r="C46" s="109"/>
    </row>
    <row r="47" spans="1:3" x14ac:dyDescent="0.25">
      <c r="A47" s="107"/>
      <c r="B47" s="110"/>
      <c r="C47" s="109"/>
    </row>
    <row r="48" spans="1:3" x14ac:dyDescent="0.25">
      <c r="A48" s="107"/>
      <c r="B48" s="110"/>
      <c r="C48" s="109"/>
    </row>
    <row r="49" spans="1:3" x14ac:dyDescent="0.25">
      <c r="A49" s="107"/>
      <c r="B49" s="110"/>
      <c r="C49" s="109"/>
    </row>
    <row r="50" spans="1:3" x14ac:dyDescent="0.25">
      <c r="A50" s="107"/>
      <c r="B50" s="110"/>
      <c r="C50" s="109"/>
    </row>
    <row r="51" spans="1:3" x14ac:dyDescent="0.25">
      <c r="A51" s="107"/>
      <c r="B51" s="110"/>
      <c r="C51" s="109"/>
    </row>
    <row r="52" spans="1:3" x14ac:dyDescent="0.25">
      <c r="A52" s="107"/>
      <c r="B52" s="110"/>
      <c r="C52" s="109"/>
    </row>
    <row r="53" spans="1:3" x14ac:dyDescent="0.25">
      <c r="A53" s="107"/>
      <c r="B53" s="110"/>
      <c r="C53" s="109"/>
    </row>
    <row r="54" spans="1:3" x14ac:dyDescent="0.25">
      <c r="A54" s="107"/>
      <c r="B54" s="110"/>
      <c r="C54" s="109"/>
    </row>
    <row r="55" spans="1:3" x14ac:dyDescent="0.25">
      <c r="A55" s="107"/>
      <c r="B55" s="110"/>
      <c r="C55" s="109"/>
    </row>
    <row r="56" spans="1:3" x14ac:dyDescent="0.25">
      <c r="A56" s="107"/>
      <c r="B56" s="110"/>
      <c r="C56" s="109"/>
    </row>
    <row r="57" spans="1:3" x14ac:dyDescent="0.25">
      <c r="A57" s="107"/>
      <c r="B57" s="110"/>
      <c r="C57" s="109"/>
    </row>
    <row r="58" spans="1:3" x14ac:dyDescent="0.25">
      <c r="A58" s="107"/>
      <c r="B58" s="110"/>
      <c r="C58" s="109"/>
    </row>
    <row r="59" spans="1:3" x14ac:dyDescent="0.25">
      <c r="A59" s="107"/>
      <c r="B59" s="110"/>
      <c r="C59" s="109"/>
    </row>
    <row r="60" spans="1:3" x14ac:dyDescent="0.25">
      <c r="A60" s="107"/>
      <c r="B60" s="110"/>
      <c r="C60" s="109"/>
    </row>
    <row r="61" spans="1:3" x14ac:dyDescent="0.25">
      <c r="A61" s="107"/>
      <c r="B61" s="110"/>
      <c r="C61" s="109"/>
    </row>
    <row r="62" spans="1:3" x14ac:dyDescent="0.25">
      <c r="A62" s="107"/>
      <c r="B62" s="110"/>
      <c r="C62" s="109"/>
    </row>
    <row r="63" spans="1:3" x14ac:dyDescent="0.25">
      <c r="A63" s="107"/>
      <c r="B63" s="110"/>
      <c r="C63" s="109"/>
    </row>
    <row r="64" spans="1:3" x14ac:dyDescent="0.25">
      <c r="A64" s="107"/>
      <c r="B64" s="110"/>
      <c r="C64" s="109"/>
    </row>
    <row r="65" spans="1:3" x14ac:dyDescent="0.25">
      <c r="A65" s="107"/>
      <c r="B65" s="110"/>
      <c r="C65" s="109"/>
    </row>
    <row r="66" spans="1:3" x14ac:dyDescent="0.25">
      <c r="A66" s="107"/>
      <c r="B66" s="110"/>
      <c r="C66" s="109"/>
    </row>
    <row r="67" spans="1:3" x14ac:dyDescent="0.25">
      <c r="A67" s="107"/>
      <c r="B67" s="110"/>
      <c r="C67" s="109"/>
    </row>
    <row r="68" spans="1:3" x14ac:dyDescent="0.25">
      <c r="A68" s="107"/>
      <c r="B68" s="110"/>
      <c r="C68" s="109"/>
    </row>
    <row r="69" spans="1:3" x14ac:dyDescent="0.25">
      <c r="A69" s="107"/>
      <c r="B69" s="110"/>
      <c r="C69" s="109"/>
    </row>
    <row r="70" spans="1:3" x14ac:dyDescent="0.25">
      <c r="A70" s="107"/>
      <c r="B70" s="110"/>
      <c r="C70" s="109"/>
    </row>
    <row r="71" spans="1:3" x14ac:dyDescent="0.25">
      <c r="A71" s="107"/>
      <c r="B71" s="110"/>
      <c r="C71" s="109"/>
    </row>
    <row r="72" spans="1:3" x14ac:dyDescent="0.25">
      <c r="A72" s="107"/>
      <c r="B72" s="110"/>
      <c r="C72" s="109"/>
    </row>
    <row r="73" spans="1:3" x14ac:dyDescent="0.25">
      <c r="A73" s="107"/>
      <c r="B73" s="110"/>
      <c r="C73" s="109"/>
    </row>
    <row r="74" spans="1:3" x14ac:dyDescent="0.25">
      <c r="A74" s="107"/>
      <c r="B74" s="110"/>
      <c r="C74" s="109"/>
    </row>
    <row r="75" spans="1:3" x14ac:dyDescent="0.25">
      <c r="A75" s="107"/>
      <c r="B75" s="110"/>
      <c r="C75" s="109"/>
    </row>
    <row r="76" spans="1:3" x14ac:dyDescent="0.25">
      <c r="A76" s="107"/>
      <c r="B76" s="110"/>
      <c r="C76" s="109"/>
    </row>
    <row r="77" spans="1:3" x14ac:dyDescent="0.25">
      <c r="A77" s="107"/>
      <c r="B77" s="110"/>
      <c r="C77" s="109"/>
    </row>
    <row r="78" spans="1:3" x14ac:dyDescent="0.25">
      <c r="A78" s="107"/>
      <c r="B78" s="110"/>
      <c r="C78" s="109"/>
    </row>
    <row r="79" spans="1:3" x14ac:dyDescent="0.25">
      <c r="A79" s="107"/>
      <c r="B79" s="110"/>
      <c r="C79" s="109"/>
    </row>
    <row r="80" spans="1:3" x14ac:dyDescent="0.25">
      <c r="A80" s="107"/>
      <c r="B80" s="110"/>
      <c r="C80" s="109"/>
    </row>
    <row r="81" spans="1:3" x14ac:dyDescent="0.25">
      <c r="A81" s="107"/>
      <c r="B81" s="110"/>
      <c r="C81" s="109"/>
    </row>
    <row r="82" spans="1:3" x14ac:dyDescent="0.25">
      <c r="A82" s="107"/>
      <c r="B82" s="110"/>
      <c r="C82" s="109"/>
    </row>
    <row r="83" spans="1:3" x14ac:dyDescent="0.25">
      <c r="A83" s="107"/>
      <c r="B83" s="110"/>
      <c r="C83" s="109"/>
    </row>
    <row r="84" spans="1:3" x14ac:dyDescent="0.25">
      <c r="A84" s="107"/>
      <c r="B84" s="110"/>
      <c r="C84" s="109"/>
    </row>
    <row r="85" spans="1:3" x14ac:dyDescent="0.25">
      <c r="A85" s="107"/>
      <c r="B85" s="110"/>
      <c r="C85" s="109"/>
    </row>
    <row r="86" spans="1:3" x14ac:dyDescent="0.25">
      <c r="A86" s="107"/>
      <c r="B86" s="110"/>
      <c r="C86" s="109"/>
    </row>
    <row r="87" spans="1:3" x14ac:dyDescent="0.25">
      <c r="A87" s="107"/>
      <c r="B87" s="110"/>
      <c r="C87" s="109"/>
    </row>
    <row r="88" spans="1:3" x14ac:dyDescent="0.25">
      <c r="A88" s="107"/>
      <c r="B88" s="110"/>
      <c r="C88" s="109"/>
    </row>
    <row r="89" spans="1:3" x14ac:dyDescent="0.25">
      <c r="A89" s="107"/>
      <c r="B89" s="110"/>
      <c r="C89" s="109"/>
    </row>
    <row r="90" spans="1:3" x14ac:dyDescent="0.25">
      <c r="A90" s="107"/>
      <c r="B90" s="110"/>
      <c r="C90" s="109"/>
    </row>
    <row r="91" spans="1:3" x14ac:dyDescent="0.25">
      <c r="A91" s="107"/>
      <c r="B91" s="110"/>
      <c r="C91" s="109"/>
    </row>
    <row r="92" spans="1:3" x14ac:dyDescent="0.25">
      <c r="A92" s="107"/>
      <c r="B92" s="110"/>
      <c r="C92" s="109"/>
    </row>
    <row r="93" spans="1:3" x14ac:dyDescent="0.25">
      <c r="A93" s="107"/>
      <c r="B93" s="110"/>
      <c r="C93" s="109"/>
    </row>
    <row r="94" spans="1:3" x14ac:dyDescent="0.25">
      <c r="A94" s="107"/>
      <c r="B94" s="110"/>
      <c r="C94" s="109"/>
    </row>
    <row r="95" spans="1:3" x14ac:dyDescent="0.25">
      <c r="A95" s="107"/>
      <c r="B95" s="110"/>
      <c r="C95" s="109"/>
    </row>
    <row r="96" spans="1:3" x14ac:dyDescent="0.25">
      <c r="A96" s="107"/>
      <c r="B96" s="110"/>
      <c r="C96" s="109"/>
    </row>
    <row r="97" spans="1:3" x14ac:dyDescent="0.25">
      <c r="A97" s="107"/>
      <c r="B97" s="110"/>
      <c r="C97" s="109"/>
    </row>
    <row r="98" spans="1:3" x14ac:dyDescent="0.25">
      <c r="A98" s="107"/>
      <c r="B98" s="110"/>
      <c r="C98" s="109"/>
    </row>
    <row r="99" spans="1:3" x14ac:dyDescent="0.25">
      <c r="A99" s="107"/>
      <c r="B99" s="110"/>
      <c r="C99" s="109"/>
    </row>
    <row r="100" spans="1:3" x14ac:dyDescent="0.25">
      <c r="A100" s="107"/>
      <c r="B100" s="110"/>
      <c r="C100" s="109"/>
    </row>
    <row r="101" spans="1:3" x14ac:dyDescent="0.25">
      <c r="A101" s="107"/>
      <c r="B101" s="110"/>
      <c r="C101" s="109"/>
    </row>
    <row r="102" spans="1:3" x14ac:dyDescent="0.25">
      <c r="A102" s="107"/>
      <c r="B102" s="110"/>
      <c r="C102" s="109"/>
    </row>
    <row r="103" spans="1:3" x14ac:dyDescent="0.25">
      <c r="A103" s="107"/>
      <c r="B103" s="110"/>
      <c r="C103" s="109"/>
    </row>
    <row r="104" spans="1:3" x14ac:dyDescent="0.25">
      <c r="A104" s="107"/>
      <c r="B104" s="110"/>
      <c r="C104" s="109"/>
    </row>
    <row r="105" spans="1:3" x14ac:dyDescent="0.25">
      <c r="A105" s="107"/>
      <c r="B105" s="110"/>
      <c r="C105" s="109"/>
    </row>
    <row r="106" spans="1:3" x14ac:dyDescent="0.25">
      <c r="A106" s="107"/>
      <c r="B106" s="110"/>
      <c r="C106" s="109"/>
    </row>
    <row r="107" spans="1:3" x14ac:dyDescent="0.25">
      <c r="A107" s="107"/>
      <c r="B107" s="110"/>
      <c r="C107" s="109"/>
    </row>
    <row r="108" spans="1:3" x14ac:dyDescent="0.25">
      <c r="A108" s="107"/>
      <c r="B108" s="110"/>
      <c r="C108" s="109"/>
    </row>
    <row r="109" spans="1:3" x14ac:dyDescent="0.25">
      <c r="A109" s="107"/>
      <c r="B109" s="110"/>
      <c r="C109" s="109"/>
    </row>
    <row r="110" spans="1:3" x14ac:dyDescent="0.25">
      <c r="A110" s="107"/>
      <c r="B110" s="110"/>
      <c r="C110" s="109"/>
    </row>
    <row r="111" spans="1:3" x14ac:dyDescent="0.25">
      <c r="A111" s="107"/>
      <c r="B111" s="110"/>
      <c r="C111" s="109"/>
    </row>
    <row r="112" spans="1:3" x14ac:dyDescent="0.25">
      <c r="A112" s="107"/>
      <c r="B112" s="110"/>
      <c r="C112" s="109"/>
    </row>
    <row r="113" spans="1:3" x14ac:dyDescent="0.25">
      <c r="A113" s="107"/>
      <c r="B113" s="110"/>
      <c r="C113" s="109"/>
    </row>
    <row r="114" spans="1:3" x14ac:dyDescent="0.25">
      <c r="A114" s="107"/>
      <c r="B114" s="110"/>
      <c r="C114" s="109"/>
    </row>
    <row r="115" spans="1:3" x14ac:dyDescent="0.25">
      <c r="A115" s="107"/>
      <c r="B115" s="110"/>
      <c r="C115" s="109"/>
    </row>
    <row r="116" spans="1:3" x14ac:dyDescent="0.25">
      <c r="A116" s="107"/>
      <c r="B116" s="110"/>
      <c r="C116" s="109"/>
    </row>
    <row r="117" spans="1:3" x14ac:dyDescent="0.25">
      <c r="A117" s="107"/>
      <c r="B117" s="110"/>
      <c r="C117" s="109"/>
    </row>
    <row r="118" spans="1:3" x14ac:dyDescent="0.25">
      <c r="A118" s="107"/>
      <c r="B118" s="110"/>
      <c r="C118" s="109"/>
    </row>
    <row r="119" spans="1:3" x14ac:dyDescent="0.25">
      <c r="A119" s="107"/>
      <c r="B119" s="110"/>
      <c r="C119" s="109"/>
    </row>
    <row r="120" spans="1:3" x14ac:dyDescent="0.25">
      <c r="A120" s="107"/>
      <c r="B120" s="110"/>
      <c r="C120" s="109"/>
    </row>
    <row r="121" spans="1:3" x14ac:dyDescent="0.25">
      <c r="A121" s="107"/>
      <c r="B121" s="110"/>
      <c r="C121" s="109"/>
    </row>
    <row r="122" spans="1:3" x14ac:dyDescent="0.25">
      <c r="A122" s="107"/>
      <c r="B122" s="110"/>
      <c r="C122" s="109"/>
    </row>
    <row r="123" spans="1:3" x14ac:dyDescent="0.25">
      <c r="A123" s="107"/>
      <c r="B123" s="110"/>
      <c r="C123" s="109"/>
    </row>
    <row r="124" spans="1:3" x14ac:dyDescent="0.25">
      <c r="A124" s="107"/>
      <c r="B124" s="110"/>
      <c r="C124" s="109"/>
    </row>
    <row r="125" spans="1:3" x14ac:dyDescent="0.25">
      <c r="A125" s="107"/>
      <c r="B125" s="110"/>
      <c r="C125" s="109"/>
    </row>
    <row r="126" spans="1:3" x14ac:dyDescent="0.25">
      <c r="A126" s="107"/>
      <c r="B126" s="110"/>
      <c r="C126" s="109"/>
    </row>
    <row r="127" spans="1:3" x14ac:dyDescent="0.25">
      <c r="A127" s="107"/>
      <c r="B127" s="110"/>
      <c r="C127" s="109"/>
    </row>
    <row r="128" spans="1:3" x14ac:dyDescent="0.25">
      <c r="A128" s="107"/>
      <c r="B128" s="110"/>
      <c r="C128" s="109"/>
    </row>
    <row r="129" spans="1:3" x14ac:dyDescent="0.25">
      <c r="A129" s="107"/>
      <c r="B129" s="110"/>
      <c r="C129" s="109"/>
    </row>
    <row r="130" spans="1:3" x14ac:dyDescent="0.25">
      <c r="A130" s="107"/>
      <c r="B130" s="110"/>
      <c r="C130" s="109"/>
    </row>
    <row r="131" spans="1:3" x14ac:dyDescent="0.25">
      <c r="A131" s="107"/>
      <c r="B131" s="110"/>
      <c r="C131" s="109"/>
    </row>
    <row r="132" spans="1:3" x14ac:dyDescent="0.25">
      <c r="A132" s="107"/>
      <c r="B132" s="110"/>
      <c r="C132" s="109"/>
    </row>
    <row r="133" spans="1:3" x14ac:dyDescent="0.25">
      <c r="A133" s="107"/>
      <c r="B133" s="110"/>
      <c r="C133" s="109"/>
    </row>
    <row r="134" spans="1:3" x14ac:dyDescent="0.25">
      <c r="A134" s="107"/>
      <c r="B134" s="110"/>
      <c r="C134" s="109"/>
    </row>
    <row r="135" spans="1:3" x14ac:dyDescent="0.25">
      <c r="A135" s="107"/>
      <c r="B135" s="110"/>
      <c r="C135" s="109"/>
    </row>
    <row r="136" spans="1:3" x14ac:dyDescent="0.25">
      <c r="A136" s="107"/>
      <c r="B136" s="110"/>
      <c r="C136" s="109"/>
    </row>
    <row r="137" spans="1:3" x14ac:dyDescent="0.25">
      <c r="A137" s="107"/>
      <c r="B137" s="110"/>
      <c r="C137" s="109"/>
    </row>
    <row r="138" spans="1:3" x14ac:dyDescent="0.25">
      <c r="A138" s="107"/>
      <c r="B138" s="110"/>
      <c r="C138" s="109"/>
    </row>
    <row r="139" spans="1:3" x14ac:dyDescent="0.25">
      <c r="A139" s="107"/>
      <c r="B139" s="110"/>
      <c r="C139" s="109"/>
    </row>
    <row r="140" spans="1:3" x14ac:dyDescent="0.25">
      <c r="A140" s="107"/>
      <c r="B140" s="110"/>
      <c r="C140" s="109"/>
    </row>
    <row r="141" spans="1:3" x14ac:dyDescent="0.25">
      <c r="A141" s="107"/>
      <c r="B141" s="110"/>
      <c r="C141" s="109"/>
    </row>
    <row r="142" spans="1:3" x14ac:dyDescent="0.25">
      <c r="A142" s="107"/>
      <c r="B142" s="110"/>
      <c r="C142" s="109"/>
    </row>
    <row r="143" spans="1:3" x14ac:dyDescent="0.25">
      <c r="A143" s="107"/>
      <c r="B143" s="110"/>
      <c r="C143" s="109"/>
    </row>
    <row r="144" spans="1:3" x14ac:dyDescent="0.25">
      <c r="A144" s="107"/>
      <c r="B144" s="110"/>
      <c r="C144" s="109"/>
    </row>
    <row r="145" spans="1:3" x14ac:dyDescent="0.25">
      <c r="A145" s="107"/>
      <c r="B145" s="110"/>
      <c r="C145" s="109"/>
    </row>
    <row r="146" spans="1:3" x14ac:dyDescent="0.25">
      <c r="A146" s="107"/>
      <c r="B146" s="110"/>
      <c r="C146" s="109"/>
    </row>
    <row r="147" spans="1:3" x14ac:dyDescent="0.25">
      <c r="A147" s="107"/>
      <c r="B147" s="110"/>
      <c r="C147" s="109"/>
    </row>
    <row r="148" spans="1:3" x14ac:dyDescent="0.25">
      <c r="A148" s="107"/>
      <c r="B148" s="110"/>
      <c r="C148" s="109"/>
    </row>
    <row r="149" spans="1:3" x14ac:dyDescent="0.25">
      <c r="A149" s="107"/>
      <c r="B149" s="110"/>
      <c r="C149" s="109"/>
    </row>
    <row r="150" spans="1:3" x14ac:dyDescent="0.25">
      <c r="A150" s="107"/>
      <c r="B150" s="110"/>
      <c r="C150" s="109"/>
    </row>
    <row r="151" spans="1:3" x14ac:dyDescent="0.25">
      <c r="A151" s="107"/>
      <c r="B151" s="110"/>
      <c r="C151" s="109"/>
    </row>
    <row r="152" spans="1:3" x14ac:dyDescent="0.25">
      <c r="A152" s="107"/>
      <c r="B152" s="110"/>
      <c r="C152" s="109"/>
    </row>
    <row r="153" spans="1:3" x14ac:dyDescent="0.25">
      <c r="A153" s="107"/>
      <c r="B153" s="110"/>
      <c r="C153" s="109"/>
    </row>
    <row r="154" spans="1:3" x14ac:dyDescent="0.25">
      <c r="A154" s="107"/>
      <c r="B154" s="110"/>
      <c r="C154" s="109"/>
    </row>
    <row r="155" spans="1:3" x14ac:dyDescent="0.25">
      <c r="A155" s="107"/>
      <c r="B155" s="110"/>
      <c r="C155" s="109"/>
    </row>
    <row r="156" spans="1:3" x14ac:dyDescent="0.25">
      <c r="A156" s="107"/>
      <c r="B156" s="110"/>
      <c r="C156" s="109"/>
    </row>
    <row r="157" spans="1:3" x14ac:dyDescent="0.25">
      <c r="A157" s="107"/>
      <c r="B157" s="110"/>
      <c r="C157" s="109"/>
    </row>
    <row r="158" spans="1:3" x14ac:dyDescent="0.25">
      <c r="A158" s="107"/>
      <c r="B158" s="110"/>
      <c r="C158" s="109"/>
    </row>
    <row r="159" spans="1:3" x14ac:dyDescent="0.25">
      <c r="A159" s="107"/>
      <c r="B159" s="110"/>
      <c r="C159" s="109"/>
    </row>
    <row r="160" spans="1:3" x14ac:dyDescent="0.25">
      <c r="A160" s="107"/>
      <c r="B160" s="110"/>
      <c r="C160" s="109"/>
    </row>
    <row r="161" spans="1:3" x14ac:dyDescent="0.25">
      <c r="A161" s="107"/>
      <c r="B161" s="110"/>
      <c r="C161" s="109"/>
    </row>
    <row r="162" spans="1:3" x14ac:dyDescent="0.25">
      <c r="A162" s="107"/>
      <c r="B162" s="110"/>
      <c r="C162" s="109"/>
    </row>
    <row r="163" spans="1:3" x14ac:dyDescent="0.25">
      <c r="A163" s="107"/>
      <c r="B163" s="110"/>
      <c r="C163" s="109"/>
    </row>
    <row r="164" spans="1:3" x14ac:dyDescent="0.25">
      <c r="A164" s="107"/>
      <c r="B164" s="110"/>
      <c r="C164" s="109"/>
    </row>
    <row r="165" spans="1:3" x14ac:dyDescent="0.25">
      <c r="A165" s="107"/>
      <c r="B165" s="110"/>
      <c r="C165" s="109"/>
    </row>
    <row r="166" spans="1:3" x14ac:dyDescent="0.25">
      <c r="A166" s="107"/>
      <c r="B166" s="110"/>
      <c r="C166" s="109"/>
    </row>
    <row r="167" spans="1:3" x14ac:dyDescent="0.25">
      <c r="A167" s="107"/>
      <c r="B167" s="110"/>
      <c r="C167" s="109"/>
    </row>
    <row r="168" spans="1:3" x14ac:dyDescent="0.25">
      <c r="A168" s="107"/>
      <c r="B168" s="110"/>
      <c r="C168" s="109"/>
    </row>
    <row r="169" spans="1:3" x14ac:dyDescent="0.25">
      <c r="A169" s="111"/>
      <c r="B169" s="112"/>
      <c r="C169" s="113"/>
    </row>
  </sheetData>
  <autoFilter ref="A2:C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2"/>
  <sheetViews>
    <sheetView topLeftCell="H1" workbookViewId="0">
      <selection activeCell="AB19" sqref="AB19"/>
    </sheetView>
  </sheetViews>
  <sheetFormatPr baseColWidth="10" defaultRowHeight="15" x14ac:dyDescent="0.25"/>
  <cols>
    <col min="2" max="2" width="11.42578125" bestFit="1" customWidth="1"/>
    <col min="3" max="3" width="4.28515625" customWidth="1"/>
    <col min="4" max="7" width="12.7109375" customWidth="1"/>
    <col min="8" max="8" width="4.28515625" customWidth="1"/>
    <col min="12" max="12" width="4.28515625" customWidth="1"/>
    <col min="17" max="17" width="4.28515625" customWidth="1"/>
    <col min="18" max="18" width="22" bestFit="1" customWidth="1"/>
    <col min="20" max="20" width="9.140625" bestFit="1" customWidth="1"/>
    <col min="21" max="21" width="14.42578125" bestFit="1" customWidth="1"/>
    <col min="22" max="22" width="4.28515625" customWidth="1"/>
    <col min="23" max="23" width="11.140625" customWidth="1"/>
    <col min="26" max="26" width="16.85546875" bestFit="1" customWidth="1"/>
    <col min="27" max="27" width="4.28515625" customWidth="1"/>
    <col min="34" max="34" width="16.85546875" bestFit="1" customWidth="1"/>
    <col min="39" max="39" width="12.85546875" bestFit="1" customWidth="1"/>
    <col min="40" max="40" width="19.7109375" bestFit="1" customWidth="1"/>
  </cols>
  <sheetData>
    <row r="1" spans="1:42" x14ac:dyDescent="0.25">
      <c r="A1" s="86" t="s">
        <v>309</v>
      </c>
      <c r="B1" s="86" t="s">
        <v>308</v>
      </c>
      <c r="C1" s="1"/>
      <c r="D1" s="86" t="s">
        <v>348</v>
      </c>
      <c r="E1" s="86"/>
      <c r="F1" s="86"/>
      <c r="G1" s="86"/>
      <c r="I1" s="60" t="s">
        <v>124</v>
      </c>
      <c r="J1" s="61" t="s">
        <v>125</v>
      </c>
      <c r="K1" s="61" t="s">
        <v>126</v>
      </c>
      <c r="L1" s="97"/>
      <c r="M1" s="69" t="s">
        <v>351</v>
      </c>
      <c r="N1" s="98"/>
      <c r="O1" s="99"/>
      <c r="P1" s="99"/>
      <c r="R1" s="69" t="s">
        <v>315</v>
      </c>
      <c r="S1" s="69"/>
      <c r="T1" s="69"/>
      <c r="U1" s="69"/>
      <c r="W1" s="69" t="s">
        <v>332</v>
      </c>
      <c r="X1" s="69"/>
      <c r="Y1" s="69"/>
      <c r="Z1" s="69"/>
      <c r="AB1" s="69" t="s">
        <v>345</v>
      </c>
      <c r="AC1" s="69"/>
      <c r="AD1" s="69"/>
      <c r="AF1" s="69" t="s">
        <v>352</v>
      </c>
      <c r="AG1" s="69"/>
      <c r="AH1" s="69"/>
      <c r="AI1" s="123" t="s">
        <v>377</v>
      </c>
      <c r="AJ1" s="98"/>
      <c r="AK1" s="98"/>
      <c r="AM1" s="69" t="s">
        <v>355</v>
      </c>
      <c r="AN1" s="69"/>
      <c r="AO1" s="69"/>
      <c r="AP1" s="69"/>
    </row>
    <row r="2" spans="1:42" x14ac:dyDescent="0.25">
      <c r="A2" s="87"/>
      <c r="B2" s="87"/>
      <c r="D2" s="87" t="s">
        <v>349</v>
      </c>
      <c r="E2" s="88"/>
      <c r="F2" s="89" t="s">
        <v>118</v>
      </c>
      <c r="G2" s="90" t="s">
        <v>119</v>
      </c>
      <c r="I2" s="66"/>
      <c r="J2" s="67"/>
      <c r="K2" s="67"/>
      <c r="L2" s="97"/>
      <c r="M2" s="70" t="s">
        <v>117</v>
      </c>
      <c r="N2" s="70" t="s">
        <v>116</v>
      </c>
      <c r="O2" s="72" t="s">
        <v>118</v>
      </c>
      <c r="P2" s="72" t="s">
        <v>119</v>
      </c>
      <c r="R2" s="70" t="s">
        <v>316</v>
      </c>
      <c r="S2" s="71" t="s">
        <v>317</v>
      </c>
      <c r="T2" s="71" t="s">
        <v>118</v>
      </c>
      <c r="U2" s="72" t="s">
        <v>119</v>
      </c>
      <c r="W2" s="70" t="s">
        <v>333</v>
      </c>
      <c r="X2" s="70" t="s">
        <v>334</v>
      </c>
      <c r="Y2" s="70" t="s">
        <v>118</v>
      </c>
      <c r="Z2" s="70" t="s">
        <v>119</v>
      </c>
      <c r="AB2" s="70" t="s">
        <v>346</v>
      </c>
      <c r="AC2" s="71" t="s">
        <v>347</v>
      </c>
      <c r="AD2" s="72" t="s">
        <v>119</v>
      </c>
      <c r="AF2" s="70" t="s">
        <v>353</v>
      </c>
      <c r="AG2" s="70" t="s">
        <v>354</v>
      </c>
      <c r="AH2" s="70" t="s">
        <v>119</v>
      </c>
      <c r="AI2" s="128" t="s">
        <v>373</v>
      </c>
      <c r="AJ2" s="128" t="s">
        <v>374</v>
      </c>
      <c r="AK2" s="128" t="s">
        <v>375</v>
      </c>
      <c r="AM2" s="70" t="s">
        <v>356</v>
      </c>
      <c r="AN2" s="72" t="s">
        <v>357</v>
      </c>
      <c r="AO2" s="169" t="s">
        <v>358</v>
      </c>
      <c r="AP2" s="169"/>
    </row>
    <row r="3" spans="1:42" x14ac:dyDescent="0.25">
      <c r="A3" s="91" t="s">
        <v>105</v>
      </c>
      <c r="B3" s="91" t="s">
        <v>105</v>
      </c>
      <c r="D3" s="91"/>
      <c r="E3" s="92"/>
      <c r="F3" s="93"/>
      <c r="G3" s="93"/>
      <c r="I3" s="62" t="s">
        <v>127</v>
      </c>
      <c r="J3" s="63">
        <v>16</v>
      </c>
      <c r="K3" s="63">
        <v>173</v>
      </c>
      <c r="L3" s="97"/>
      <c r="M3" s="100">
        <v>100</v>
      </c>
      <c r="N3" s="100">
        <v>66</v>
      </c>
      <c r="O3" s="75">
        <v>0</v>
      </c>
      <c r="P3" s="76" t="s">
        <v>120</v>
      </c>
      <c r="R3" s="73"/>
      <c r="S3" s="74"/>
      <c r="T3" s="75"/>
      <c r="U3" s="76"/>
      <c r="W3" s="80"/>
      <c r="X3" s="81"/>
      <c r="Y3" s="82"/>
      <c r="Z3" s="81"/>
      <c r="AF3" s="75">
        <v>0</v>
      </c>
      <c r="AG3" s="75">
        <v>0.32</v>
      </c>
      <c r="AH3" s="127" t="s">
        <v>120</v>
      </c>
      <c r="AI3" s="129">
        <v>188</v>
      </c>
      <c r="AJ3" s="129">
        <v>247</v>
      </c>
      <c r="AK3" s="129">
        <v>132</v>
      </c>
      <c r="AM3" s="73" t="s">
        <v>359</v>
      </c>
      <c r="AN3" s="101">
        <v>0.3</v>
      </c>
      <c r="AO3" s="168" t="s">
        <v>360</v>
      </c>
      <c r="AP3" s="168"/>
    </row>
    <row r="4" spans="1:42" x14ac:dyDescent="0.25">
      <c r="A4" s="94" t="s">
        <v>106</v>
      </c>
      <c r="B4" s="94" t="s">
        <v>106</v>
      </c>
      <c r="D4" s="94"/>
      <c r="E4" s="94"/>
      <c r="F4" s="95">
        <v>1</v>
      </c>
      <c r="G4" s="96" t="s">
        <v>122</v>
      </c>
      <c r="I4" s="64" t="s">
        <v>128</v>
      </c>
      <c r="J4" s="65">
        <v>35</v>
      </c>
      <c r="K4" s="65">
        <v>106</v>
      </c>
      <c r="L4" s="97"/>
      <c r="M4" s="100">
        <v>65</v>
      </c>
      <c r="N4" s="100">
        <v>33</v>
      </c>
      <c r="O4" s="75">
        <v>0.5</v>
      </c>
      <c r="P4" s="76" t="s">
        <v>121</v>
      </c>
      <c r="R4" s="73" t="s">
        <v>318</v>
      </c>
      <c r="S4" s="74" t="s">
        <v>319</v>
      </c>
      <c r="T4" s="75">
        <v>1</v>
      </c>
      <c r="U4" s="76" t="s">
        <v>122</v>
      </c>
      <c r="W4" s="78" t="s">
        <v>335</v>
      </c>
      <c r="X4" s="79" t="s">
        <v>336</v>
      </c>
      <c r="Y4" s="75">
        <v>0</v>
      </c>
      <c r="Z4" s="76" t="s">
        <v>120</v>
      </c>
      <c r="AB4" s="83" t="s">
        <v>105</v>
      </c>
      <c r="AC4" s="75">
        <v>1</v>
      </c>
      <c r="AD4" s="76" t="s">
        <v>122</v>
      </c>
      <c r="AF4" s="75">
        <v>0.33</v>
      </c>
      <c r="AG4" s="75">
        <v>0.66</v>
      </c>
      <c r="AH4" s="76" t="s">
        <v>121</v>
      </c>
      <c r="AI4" s="129">
        <v>255</v>
      </c>
      <c r="AJ4" s="129">
        <v>230</v>
      </c>
      <c r="AK4" s="129">
        <v>153</v>
      </c>
      <c r="AM4" s="73" t="s">
        <v>361</v>
      </c>
      <c r="AN4" s="101">
        <v>0.1</v>
      </c>
      <c r="AO4" s="168" t="s">
        <v>362</v>
      </c>
      <c r="AP4" s="168"/>
    </row>
    <row r="5" spans="1:42" x14ac:dyDescent="0.25">
      <c r="A5" s="94"/>
      <c r="B5" s="94" t="s">
        <v>107</v>
      </c>
      <c r="D5" s="94" t="s">
        <v>310</v>
      </c>
      <c r="E5" s="94"/>
      <c r="F5" s="95">
        <v>0</v>
      </c>
      <c r="G5" s="96" t="s">
        <v>120</v>
      </c>
      <c r="I5" s="64" t="s">
        <v>129</v>
      </c>
      <c r="J5" s="65">
        <v>35</v>
      </c>
      <c r="K5" s="65">
        <v>106</v>
      </c>
      <c r="L5" s="97"/>
      <c r="M5" s="100">
        <v>32</v>
      </c>
      <c r="N5" s="100">
        <v>0</v>
      </c>
      <c r="O5" s="75">
        <v>1</v>
      </c>
      <c r="P5" s="76" t="s">
        <v>122</v>
      </c>
      <c r="R5" s="73" t="s">
        <v>320</v>
      </c>
      <c r="S5" s="74" t="s">
        <v>319</v>
      </c>
      <c r="T5" s="75">
        <v>1</v>
      </c>
      <c r="U5" s="76" t="s">
        <v>122</v>
      </c>
      <c r="W5" s="78" t="s">
        <v>337</v>
      </c>
      <c r="X5" s="79" t="s">
        <v>338</v>
      </c>
      <c r="Y5" s="75">
        <v>0</v>
      </c>
      <c r="Z5" s="76" t="s">
        <v>120</v>
      </c>
      <c r="AB5" s="84" t="s">
        <v>106</v>
      </c>
      <c r="AC5" s="75">
        <v>0</v>
      </c>
      <c r="AD5" s="76" t="s">
        <v>120</v>
      </c>
      <c r="AF5" s="75">
        <v>0.67</v>
      </c>
      <c r="AG5" s="75">
        <v>1</v>
      </c>
      <c r="AH5" s="127" t="s">
        <v>122</v>
      </c>
      <c r="AI5" s="129">
        <v>251</v>
      </c>
      <c r="AJ5" s="129">
        <v>161</v>
      </c>
      <c r="AK5" s="129">
        <v>125</v>
      </c>
      <c r="AM5" s="73" t="s">
        <v>319</v>
      </c>
      <c r="AN5" s="101">
        <v>0.25</v>
      </c>
      <c r="AO5" s="168" t="s">
        <v>363</v>
      </c>
      <c r="AP5" s="168"/>
    </row>
    <row r="6" spans="1:42" x14ac:dyDescent="0.25">
      <c r="D6" s="94" t="s">
        <v>311</v>
      </c>
      <c r="E6" s="94"/>
      <c r="F6" s="93"/>
      <c r="G6" s="93"/>
      <c r="I6" s="64" t="s">
        <v>130</v>
      </c>
      <c r="J6" s="65">
        <v>26</v>
      </c>
      <c r="K6" s="65">
        <v>146</v>
      </c>
      <c r="L6" s="97"/>
      <c r="M6" s="97"/>
      <c r="N6" s="97"/>
      <c r="O6" s="97"/>
      <c r="P6" s="97"/>
      <c r="R6" s="73" t="s">
        <v>321</v>
      </c>
      <c r="S6" s="74" t="s">
        <v>319</v>
      </c>
      <c r="T6" s="75">
        <v>1</v>
      </c>
      <c r="U6" s="76" t="s">
        <v>122</v>
      </c>
      <c r="W6" s="78" t="s">
        <v>339</v>
      </c>
      <c r="X6" s="79" t="s">
        <v>307</v>
      </c>
      <c r="Y6" s="75">
        <v>0.25</v>
      </c>
      <c r="Z6" s="76" t="s">
        <v>120</v>
      </c>
      <c r="AM6" s="73" t="s">
        <v>364</v>
      </c>
      <c r="AN6" s="101">
        <v>0.1</v>
      </c>
      <c r="AO6" s="168" t="s">
        <v>360</v>
      </c>
      <c r="AP6" s="168"/>
    </row>
    <row r="7" spans="1:42" x14ac:dyDescent="0.25">
      <c r="D7" s="68"/>
      <c r="E7" s="68"/>
      <c r="F7" s="68"/>
      <c r="G7" s="68"/>
      <c r="I7" s="64" t="s">
        <v>131</v>
      </c>
      <c r="J7" s="65">
        <v>45</v>
      </c>
      <c r="K7" s="65">
        <v>66</v>
      </c>
      <c r="L7" s="97"/>
      <c r="M7" s="97"/>
      <c r="N7" s="97"/>
      <c r="O7" s="97"/>
      <c r="P7" s="97"/>
      <c r="R7" s="73" t="s">
        <v>322</v>
      </c>
      <c r="S7" s="74" t="s">
        <v>319</v>
      </c>
      <c r="T7" s="75">
        <v>1</v>
      </c>
      <c r="U7" s="76" t="s">
        <v>122</v>
      </c>
      <c r="W7" s="78" t="s">
        <v>340</v>
      </c>
      <c r="X7" s="79" t="s">
        <v>341</v>
      </c>
      <c r="Y7" s="75">
        <v>0.5</v>
      </c>
      <c r="Z7" s="76" t="s">
        <v>121</v>
      </c>
      <c r="AM7" s="73" t="s">
        <v>365</v>
      </c>
      <c r="AN7" s="101">
        <v>0.15</v>
      </c>
      <c r="AO7" s="168" t="s">
        <v>360</v>
      </c>
      <c r="AP7" s="168"/>
    </row>
    <row r="8" spans="1:42" x14ac:dyDescent="0.25">
      <c r="I8" s="64" t="s">
        <v>132</v>
      </c>
      <c r="J8" s="65">
        <v>42</v>
      </c>
      <c r="K8" s="65">
        <v>77</v>
      </c>
      <c r="L8" s="97"/>
      <c r="M8" s="97"/>
      <c r="N8" s="97"/>
      <c r="O8" s="97"/>
      <c r="P8" s="97"/>
      <c r="R8" s="73" t="s">
        <v>323</v>
      </c>
      <c r="S8" s="74" t="s">
        <v>319</v>
      </c>
      <c r="T8" s="75">
        <v>1</v>
      </c>
      <c r="U8" s="76" t="s">
        <v>122</v>
      </c>
      <c r="W8" s="78" t="s">
        <v>342</v>
      </c>
      <c r="X8" s="79" t="s">
        <v>343</v>
      </c>
      <c r="Y8" s="75">
        <v>1</v>
      </c>
      <c r="Z8" s="76" t="s">
        <v>122</v>
      </c>
      <c r="AM8" s="73" t="s">
        <v>366</v>
      </c>
      <c r="AN8" s="101">
        <v>0.1</v>
      </c>
      <c r="AO8" s="168" t="s">
        <v>362</v>
      </c>
      <c r="AP8" s="168"/>
    </row>
    <row r="9" spans="1:42" ht="15.75" thickBot="1" x14ac:dyDescent="0.3">
      <c r="I9" s="64" t="s">
        <v>133</v>
      </c>
      <c r="J9" s="65">
        <v>77</v>
      </c>
      <c r="K9" s="65">
        <v>12</v>
      </c>
      <c r="L9" s="97"/>
      <c r="M9" s="97"/>
      <c r="N9" s="97"/>
      <c r="O9" s="97"/>
      <c r="P9" s="97"/>
      <c r="R9" s="73" t="s">
        <v>324</v>
      </c>
      <c r="S9" s="74" t="s">
        <v>319</v>
      </c>
      <c r="T9" s="75">
        <v>1</v>
      </c>
      <c r="U9" s="76" t="s">
        <v>122</v>
      </c>
      <c r="W9" s="78" t="s">
        <v>386</v>
      </c>
      <c r="X9" s="79" t="s">
        <v>385</v>
      </c>
      <c r="Y9" s="75">
        <v>0</v>
      </c>
      <c r="Z9" s="76" t="s">
        <v>120</v>
      </c>
      <c r="AM9" s="102" t="s">
        <v>367</v>
      </c>
      <c r="AN9" s="103">
        <f>SUM(AN3:AN8)</f>
        <v>1</v>
      </c>
      <c r="AO9" s="103"/>
      <c r="AP9" s="103"/>
    </row>
    <row r="10" spans="1:42" x14ac:dyDescent="0.25">
      <c r="I10" s="64" t="s">
        <v>134</v>
      </c>
      <c r="J10" s="65">
        <v>77</v>
      </c>
      <c r="K10" s="65">
        <v>12</v>
      </c>
      <c r="L10" s="97"/>
      <c r="M10" s="97"/>
      <c r="N10" s="97"/>
      <c r="O10" s="97"/>
      <c r="P10" s="97"/>
      <c r="R10" s="73" t="s">
        <v>325</v>
      </c>
      <c r="S10" s="74" t="s">
        <v>319</v>
      </c>
      <c r="T10" s="75">
        <v>1</v>
      </c>
      <c r="U10" s="76" t="s">
        <v>122</v>
      </c>
    </row>
    <row r="11" spans="1:42" x14ac:dyDescent="0.25">
      <c r="I11" s="64" t="s">
        <v>135</v>
      </c>
      <c r="J11" s="65">
        <v>30</v>
      </c>
      <c r="K11" s="65">
        <v>126</v>
      </c>
      <c r="L11" s="97"/>
      <c r="M11" s="97"/>
      <c r="N11" s="97"/>
      <c r="O11" s="97"/>
      <c r="P11" s="97"/>
      <c r="R11" s="73" t="s">
        <v>326</v>
      </c>
      <c r="S11" s="74" t="s">
        <v>319</v>
      </c>
      <c r="T11" s="75">
        <v>1</v>
      </c>
      <c r="U11" s="76" t="s">
        <v>122</v>
      </c>
    </row>
    <row r="12" spans="1:42" x14ac:dyDescent="0.25">
      <c r="I12" s="64" t="s">
        <v>136</v>
      </c>
      <c r="J12" s="65">
        <v>64</v>
      </c>
      <c r="K12" s="65">
        <v>29</v>
      </c>
      <c r="L12" s="97"/>
      <c r="M12" s="97"/>
      <c r="N12" s="97"/>
      <c r="O12" s="97"/>
      <c r="P12" s="97"/>
      <c r="R12" s="73" t="s">
        <v>327</v>
      </c>
      <c r="S12" s="74" t="s">
        <v>319</v>
      </c>
      <c r="T12" s="75">
        <v>1</v>
      </c>
      <c r="U12" s="76" t="s">
        <v>122</v>
      </c>
    </row>
    <row r="13" spans="1:42" x14ac:dyDescent="0.25">
      <c r="I13" s="64" t="s">
        <v>137</v>
      </c>
      <c r="J13" s="65">
        <v>42</v>
      </c>
      <c r="K13" s="65">
        <v>77</v>
      </c>
      <c r="L13" s="97"/>
      <c r="M13" s="97"/>
      <c r="N13" s="97"/>
      <c r="O13" s="97"/>
      <c r="P13" s="97"/>
      <c r="R13" s="77" t="s">
        <v>328</v>
      </c>
      <c r="S13" s="77" t="s">
        <v>328</v>
      </c>
      <c r="T13" s="75">
        <v>0</v>
      </c>
      <c r="U13" s="77" t="s">
        <v>328</v>
      </c>
    </row>
    <row r="14" spans="1:42" x14ac:dyDescent="0.25">
      <c r="I14" s="64" t="s">
        <v>138</v>
      </c>
      <c r="J14" s="65">
        <v>26</v>
      </c>
      <c r="K14" s="65">
        <v>146</v>
      </c>
      <c r="L14" s="97"/>
      <c r="M14" s="97"/>
      <c r="N14" s="97"/>
      <c r="O14" s="97"/>
      <c r="P14" s="97"/>
      <c r="R14" s="73" t="s">
        <v>329</v>
      </c>
      <c r="S14" s="74" t="s">
        <v>330</v>
      </c>
      <c r="T14" s="75">
        <v>0</v>
      </c>
      <c r="U14" s="76" t="s">
        <v>120</v>
      </c>
    </row>
    <row r="15" spans="1:42" x14ac:dyDescent="0.25">
      <c r="I15" s="64" t="s">
        <v>139</v>
      </c>
      <c r="J15" s="65">
        <v>62</v>
      </c>
      <c r="K15" s="65">
        <v>30</v>
      </c>
      <c r="L15" s="97"/>
      <c r="M15" s="97"/>
      <c r="N15" s="97"/>
      <c r="O15" s="97"/>
      <c r="P15" s="97"/>
    </row>
    <row r="16" spans="1:42" x14ac:dyDescent="0.25">
      <c r="I16" s="64" t="s">
        <v>140</v>
      </c>
      <c r="J16" s="65">
        <v>45</v>
      </c>
      <c r="K16" s="65">
        <v>66</v>
      </c>
      <c r="L16" s="97"/>
      <c r="M16" s="97"/>
      <c r="N16" s="97"/>
      <c r="O16" s="97"/>
      <c r="P16" s="97"/>
    </row>
    <row r="17" spans="9:16" x14ac:dyDescent="0.25">
      <c r="I17" s="64" t="s">
        <v>141</v>
      </c>
      <c r="J17" s="65">
        <v>75</v>
      </c>
      <c r="K17" s="65">
        <v>17</v>
      </c>
      <c r="L17" s="97"/>
      <c r="M17" s="97"/>
      <c r="N17" s="97"/>
      <c r="O17" s="97"/>
      <c r="P17" s="97"/>
    </row>
    <row r="18" spans="9:16" x14ac:dyDescent="0.25">
      <c r="I18" s="64" t="s">
        <v>142</v>
      </c>
      <c r="J18" s="65">
        <v>41</v>
      </c>
      <c r="K18" s="65">
        <v>80</v>
      </c>
      <c r="L18" s="97"/>
      <c r="M18" s="97"/>
      <c r="N18" s="97"/>
      <c r="O18" s="97"/>
      <c r="P18" s="97"/>
    </row>
    <row r="19" spans="9:16" x14ac:dyDescent="0.25">
      <c r="I19" s="64" t="s">
        <v>143</v>
      </c>
      <c r="J19" s="65">
        <v>68</v>
      </c>
      <c r="K19" s="65">
        <v>25</v>
      </c>
      <c r="L19" s="97"/>
      <c r="M19" s="97"/>
      <c r="N19" s="97"/>
      <c r="O19" s="97"/>
      <c r="P19" s="97"/>
    </row>
    <row r="20" spans="9:16" x14ac:dyDescent="0.25">
      <c r="I20" s="64" t="s">
        <v>144</v>
      </c>
      <c r="J20" s="65">
        <v>31</v>
      </c>
      <c r="K20" s="65">
        <v>123</v>
      </c>
      <c r="L20" s="97"/>
      <c r="M20" s="97"/>
      <c r="N20" s="97"/>
      <c r="O20" s="97"/>
      <c r="P20" s="97"/>
    </row>
    <row r="21" spans="9:16" x14ac:dyDescent="0.25">
      <c r="I21" s="64" t="s">
        <v>145</v>
      </c>
      <c r="J21" s="65">
        <v>36</v>
      </c>
      <c r="K21" s="65">
        <v>101</v>
      </c>
      <c r="L21" s="97"/>
      <c r="M21" s="97"/>
      <c r="N21" s="97"/>
      <c r="O21" s="97"/>
      <c r="P21" s="97"/>
    </row>
    <row r="22" spans="9:16" x14ac:dyDescent="0.25">
      <c r="I22" s="64" t="s">
        <v>146</v>
      </c>
      <c r="J22" s="65">
        <v>61</v>
      </c>
      <c r="K22" s="65">
        <v>34</v>
      </c>
      <c r="L22" s="97"/>
      <c r="M22" s="97"/>
      <c r="N22" s="97"/>
      <c r="O22" s="97"/>
      <c r="P22" s="97"/>
    </row>
    <row r="23" spans="9:16" x14ac:dyDescent="0.25">
      <c r="I23" s="64" t="s">
        <v>147</v>
      </c>
      <c r="J23" s="65">
        <v>35</v>
      </c>
      <c r="K23" s="65">
        <v>106</v>
      </c>
      <c r="L23" s="97"/>
      <c r="M23" s="97"/>
      <c r="N23" s="97"/>
      <c r="O23" s="97"/>
      <c r="P23" s="97"/>
    </row>
    <row r="24" spans="9:16" x14ac:dyDescent="0.25">
      <c r="I24" s="64" t="s">
        <v>148</v>
      </c>
      <c r="J24" s="65">
        <v>60</v>
      </c>
      <c r="K24" s="65">
        <v>35</v>
      </c>
      <c r="L24" s="97"/>
      <c r="M24" s="97"/>
      <c r="N24" s="97"/>
      <c r="O24" s="97"/>
      <c r="P24" s="97"/>
    </row>
    <row r="25" spans="9:16" x14ac:dyDescent="0.25">
      <c r="I25" s="64" t="s">
        <v>149</v>
      </c>
      <c r="J25" s="65">
        <v>43</v>
      </c>
      <c r="K25" s="65">
        <v>74</v>
      </c>
      <c r="L25" s="97"/>
      <c r="M25" s="97"/>
      <c r="N25" s="97"/>
      <c r="O25" s="97"/>
      <c r="P25" s="97"/>
    </row>
    <row r="26" spans="9:16" x14ac:dyDescent="0.25">
      <c r="I26" s="64" t="s">
        <v>150</v>
      </c>
      <c r="J26" s="65">
        <v>40</v>
      </c>
      <c r="K26" s="65">
        <v>85</v>
      </c>
      <c r="L26" s="97"/>
      <c r="M26" s="97"/>
      <c r="N26" s="97"/>
      <c r="O26" s="97"/>
      <c r="P26" s="97"/>
    </row>
    <row r="27" spans="9:16" x14ac:dyDescent="0.25">
      <c r="I27" s="64" t="s">
        <v>151</v>
      </c>
      <c r="J27" s="65">
        <v>19</v>
      </c>
      <c r="K27" s="65">
        <v>165</v>
      </c>
      <c r="L27" s="97"/>
      <c r="M27" s="97"/>
      <c r="N27" s="97"/>
      <c r="O27" s="97"/>
      <c r="P27" s="97"/>
    </row>
    <row r="28" spans="9:16" x14ac:dyDescent="0.25">
      <c r="I28" s="64" t="s">
        <v>152</v>
      </c>
      <c r="J28" s="65">
        <v>58</v>
      </c>
      <c r="K28" s="65">
        <v>41</v>
      </c>
      <c r="L28" s="97"/>
      <c r="M28" s="97"/>
      <c r="N28" s="97"/>
      <c r="O28" s="97"/>
      <c r="P28" s="97"/>
    </row>
    <row r="29" spans="9:16" x14ac:dyDescent="0.25">
      <c r="I29" s="64" t="s">
        <v>153</v>
      </c>
      <c r="J29" s="65">
        <v>20</v>
      </c>
      <c r="K29" s="65">
        <v>162</v>
      </c>
      <c r="L29" s="97"/>
      <c r="M29" s="97"/>
      <c r="N29" s="97"/>
      <c r="O29" s="97"/>
      <c r="P29" s="97"/>
    </row>
    <row r="30" spans="9:16" x14ac:dyDescent="0.25">
      <c r="I30" s="64" t="s">
        <v>154</v>
      </c>
      <c r="J30" s="65">
        <v>25</v>
      </c>
      <c r="K30" s="65">
        <v>153</v>
      </c>
      <c r="L30" s="97"/>
      <c r="M30" s="97"/>
      <c r="N30" s="97"/>
      <c r="O30" s="97"/>
      <c r="P30" s="97"/>
    </row>
    <row r="31" spans="9:16" x14ac:dyDescent="0.25">
      <c r="I31" s="64" t="s">
        <v>155</v>
      </c>
      <c r="J31" s="65">
        <v>77</v>
      </c>
      <c r="K31" s="65">
        <v>12</v>
      </c>
      <c r="L31" s="97"/>
      <c r="M31" s="97"/>
      <c r="N31" s="97"/>
      <c r="O31" s="97"/>
      <c r="P31" s="97"/>
    </row>
    <row r="32" spans="9:16" x14ac:dyDescent="0.25">
      <c r="I32" s="64" t="s">
        <v>156</v>
      </c>
      <c r="J32" s="65">
        <v>25</v>
      </c>
      <c r="K32" s="65">
        <v>153</v>
      </c>
      <c r="L32" s="97"/>
      <c r="M32" s="97"/>
      <c r="N32" s="97"/>
      <c r="O32" s="97"/>
      <c r="P32" s="97"/>
    </row>
    <row r="33" spans="9:16" x14ac:dyDescent="0.25">
      <c r="I33" s="64" t="s">
        <v>157</v>
      </c>
      <c r="J33" s="65">
        <v>20</v>
      </c>
      <c r="K33" s="65">
        <v>162</v>
      </c>
      <c r="L33" s="97"/>
      <c r="M33" s="97"/>
      <c r="N33" s="97"/>
      <c r="O33" s="97"/>
      <c r="P33" s="97"/>
    </row>
    <row r="34" spans="9:16" x14ac:dyDescent="0.25">
      <c r="I34" s="64" t="s">
        <v>158</v>
      </c>
      <c r="J34" s="65">
        <v>67</v>
      </c>
      <c r="K34" s="65">
        <v>26</v>
      </c>
      <c r="L34" s="97"/>
      <c r="M34" s="97"/>
      <c r="N34" s="97"/>
      <c r="O34" s="97"/>
      <c r="P34" s="97"/>
    </row>
    <row r="35" spans="9:16" x14ac:dyDescent="0.25">
      <c r="I35" s="64" t="s">
        <v>159</v>
      </c>
      <c r="J35" s="65">
        <v>41</v>
      </c>
      <c r="K35" s="65">
        <v>80</v>
      </c>
      <c r="L35" s="97"/>
      <c r="M35" s="97"/>
      <c r="N35" s="97"/>
      <c r="O35" s="97"/>
      <c r="P35" s="97"/>
    </row>
    <row r="36" spans="9:16" x14ac:dyDescent="0.25">
      <c r="I36" s="64" t="s">
        <v>160</v>
      </c>
      <c r="J36" s="65">
        <v>37</v>
      </c>
      <c r="K36" s="65">
        <v>96</v>
      </c>
      <c r="L36" s="97"/>
      <c r="M36" s="97"/>
      <c r="N36" s="97"/>
      <c r="O36" s="97"/>
      <c r="P36" s="97"/>
    </row>
    <row r="37" spans="9:16" x14ac:dyDescent="0.25">
      <c r="I37" s="64" t="s">
        <v>161</v>
      </c>
      <c r="J37" s="65">
        <v>25</v>
      </c>
      <c r="K37" s="65">
        <v>153</v>
      </c>
      <c r="L37" s="97"/>
      <c r="M37" s="97"/>
      <c r="N37" s="97"/>
      <c r="O37" s="97"/>
      <c r="P37" s="97"/>
    </row>
    <row r="38" spans="9:16" x14ac:dyDescent="0.25">
      <c r="I38" s="64" t="s">
        <v>162</v>
      </c>
      <c r="J38" s="65">
        <v>19</v>
      </c>
      <c r="K38" s="65">
        <v>165</v>
      </c>
      <c r="L38" s="97"/>
      <c r="M38" s="97"/>
      <c r="N38" s="97"/>
      <c r="O38" s="97"/>
      <c r="P38" s="97"/>
    </row>
    <row r="39" spans="9:16" x14ac:dyDescent="0.25">
      <c r="I39" s="64" t="s">
        <v>163</v>
      </c>
      <c r="J39" s="65">
        <v>56</v>
      </c>
      <c r="K39" s="65">
        <v>44</v>
      </c>
      <c r="L39" s="97"/>
      <c r="M39" s="97"/>
      <c r="N39" s="97"/>
      <c r="O39" s="97"/>
      <c r="P39" s="97"/>
    </row>
    <row r="40" spans="9:16" x14ac:dyDescent="0.25">
      <c r="I40" s="64" t="s">
        <v>164</v>
      </c>
      <c r="J40" s="65">
        <v>35</v>
      </c>
      <c r="K40" s="65">
        <v>106</v>
      </c>
      <c r="L40" s="97"/>
      <c r="M40" s="97"/>
      <c r="N40" s="97"/>
      <c r="O40" s="97"/>
      <c r="P40" s="97"/>
    </row>
    <row r="41" spans="9:16" x14ac:dyDescent="0.25">
      <c r="I41" s="64" t="s">
        <v>165</v>
      </c>
      <c r="J41" s="65">
        <v>47</v>
      </c>
      <c r="K41" s="65">
        <v>63</v>
      </c>
      <c r="L41" s="97"/>
      <c r="M41" s="97"/>
      <c r="N41" s="97"/>
      <c r="O41" s="97"/>
      <c r="P41" s="97"/>
    </row>
    <row r="42" spans="9:16" x14ac:dyDescent="0.25">
      <c r="I42" s="64" t="s">
        <v>166</v>
      </c>
      <c r="J42" s="65">
        <v>48</v>
      </c>
      <c r="K42" s="65">
        <v>60</v>
      </c>
      <c r="L42" s="97"/>
      <c r="M42" s="97"/>
      <c r="N42" s="97"/>
      <c r="O42" s="97"/>
      <c r="P42" s="97"/>
    </row>
    <row r="43" spans="9:16" x14ac:dyDescent="0.25">
      <c r="I43" s="64" t="s">
        <v>167</v>
      </c>
      <c r="J43" s="65">
        <v>58</v>
      </c>
      <c r="K43" s="65">
        <v>41</v>
      </c>
      <c r="L43" s="97"/>
      <c r="M43" s="97"/>
      <c r="N43" s="97"/>
      <c r="O43" s="97"/>
      <c r="P43" s="97"/>
    </row>
    <row r="44" spans="9:16" x14ac:dyDescent="0.25">
      <c r="I44" s="64" t="s">
        <v>168</v>
      </c>
      <c r="J44" s="65">
        <v>56</v>
      </c>
      <c r="K44" s="65">
        <v>44</v>
      </c>
      <c r="L44" s="97"/>
      <c r="M44" s="97"/>
      <c r="N44" s="97"/>
      <c r="O44" s="97"/>
      <c r="P44" s="97"/>
    </row>
    <row r="45" spans="9:16" x14ac:dyDescent="0.25">
      <c r="I45" s="64" t="s">
        <v>169</v>
      </c>
      <c r="J45" s="65">
        <v>18</v>
      </c>
      <c r="K45" s="65">
        <v>168</v>
      </c>
      <c r="L45" s="97"/>
      <c r="M45" s="97"/>
      <c r="N45" s="97"/>
      <c r="O45" s="97"/>
      <c r="P45" s="97"/>
    </row>
    <row r="46" spans="9:16" x14ac:dyDescent="0.25">
      <c r="I46" s="64" t="s">
        <v>170</v>
      </c>
      <c r="J46" s="65">
        <v>87</v>
      </c>
      <c r="K46" s="65">
        <v>1</v>
      </c>
      <c r="L46" s="97"/>
      <c r="M46" s="97"/>
      <c r="N46" s="97"/>
      <c r="O46" s="97"/>
      <c r="P46" s="97"/>
    </row>
    <row r="47" spans="9:16" x14ac:dyDescent="0.25">
      <c r="I47" s="64" t="s">
        <v>171</v>
      </c>
      <c r="J47" s="65">
        <v>30</v>
      </c>
      <c r="K47" s="65">
        <v>126</v>
      </c>
      <c r="L47" s="97"/>
      <c r="M47" s="97"/>
      <c r="N47" s="97"/>
      <c r="O47" s="97"/>
      <c r="P47" s="97"/>
    </row>
    <row r="48" spans="9:16" x14ac:dyDescent="0.25">
      <c r="I48" s="64" t="s">
        <v>172</v>
      </c>
      <c r="J48" s="65">
        <v>55</v>
      </c>
      <c r="K48" s="65">
        <v>48</v>
      </c>
      <c r="L48" s="97"/>
      <c r="M48" s="97"/>
      <c r="N48" s="97"/>
      <c r="O48" s="97"/>
      <c r="P48" s="97"/>
    </row>
    <row r="49" spans="9:16" x14ac:dyDescent="0.25">
      <c r="I49" s="64" t="s">
        <v>173</v>
      </c>
      <c r="J49" s="65">
        <v>28</v>
      </c>
      <c r="K49" s="65">
        <v>137</v>
      </c>
      <c r="L49" s="97"/>
      <c r="M49" s="97"/>
      <c r="N49" s="97"/>
      <c r="O49" s="97"/>
      <c r="P49" s="97"/>
    </row>
    <row r="50" spans="9:16" x14ac:dyDescent="0.25">
      <c r="I50" s="64" t="s">
        <v>174</v>
      </c>
      <c r="J50" s="65">
        <v>38</v>
      </c>
      <c r="K50" s="65">
        <v>93</v>
      </c>
      <c r="L50" s="97"/>
      <c r="M50" s="97"/>
      <c r="N50" s="97"/>
      <c r="O50" s="97"/>
      <c r="P50" s="97"/>
    </row>
    <row r="51" spans="9:16" x14ac:dyDescent="0.25">
      <c r="I51" s="64" t="s">
        <v>175</v>
      </c>
      <c r="J51" s="65">
        <v>35</v>
      </c>
      <c r="K51" s="65">
        <v>106</v>
      </c>
      <c r="L51" s="97"/>
      <c r="M51" s="97"/>
      <c r="N51" s="97"/>
      <c r="O51" s="97"/>
      <c r="P51" s="97"/>
    </row>
    <row r="52" spans="9:16" x14ac:dyDescent="0.25">
      <c r="I52" s="64" t="s">
        <v>176</v>
      </c>
      <c r="J52" s="65">
        <v>34</v>
      </c>
      <c r="K52" s="65">
        <v>113</v>
      </c>
      <c r="L52" s="97"/>
      <c r="M52" s="97"/>
      <c r="N52" s="97"/>
      <c r="O52" s="97"/>
      <c r="P52" s="97"/>
    </row>
    <row r="53" spans="9:16" x14ac:dyDescent="0.25">
      <c r="I53" s="64" t="s">
        <v>177</v>
      </c>
      <c r="J53" s="65">
        <v>16</v>
      </c>
      <c r="K53" s="65">
        <v>173</v>
      </c>
      <c r="L53" s="97"/>
      <c r="M53" s="97"/>
      <c r="N53" s="97"/>
      <c r="O53" s="97"/>
      <c r="P53" s="97"/>
    </row>
    <row r="54" spans="9:16" x14ac:dyDescent="0.25">
      <c r="I54" s="64" t="s">
        <v>178</v>
      </c>
      <c r="J54" s="65">
        <v>23</v>
      </c>
      <c r="K54" s="65">
        <v>160</v>
      </c>
      <c r="L54" s="97"/>
      <c r="M54" s="97"/>
      <c r="N54" s="97"/>
      <c r="O54" s="97"/>
      <c r="P54" s="97"/>
    </row>
    <row r="55" spans="9:16" x14ac:dyDescent="0.25">
      <c r="I55" s="64" t="s">
        <v>179</v>
      </c>
      <c r="J55" s="65">
        <v>74</v>
      </c>
      <c r="K55" s="65">
        <v>18</v>
      </c>
      <c r="L55" s="97"/>
      <c r="M55" s="97"/>
      <c r="N55" s="97"/>
      <c r="O55" s="97"/>
      <c r="P55" s="97"/>
    </row>
    <row r="56" spans="9:16" x14ac:dyDescent="0.25">
      <c r="I56" s="64" t="s">
        <v>180</v>
      </c>
      <c r="J56" s="65">
        <v>34</v>
      </c>
      <c r="K56" s="65">
        <v>113</v>
      </c>
      <c r="L56" s="97"/>
      <c r="M56" s="97"/>
      <c r="N56" s="97"/>
      <c r="O56" s="97"/>
      <c r="P56" s="97"/>
    </row>
    <row r="57" spans="9:16" x14ac:dyDescent="0.25">
      <c r="I57" s="64" t="s">
        <v>181</v>
      </c>
      <c r="J57" s="65">
        <v>37</v>
      </c>
      <c r="K57" s="65">
        <v>96</v>
      </c>
      <c r="L57" s="97"/>
      <c r="M57" s="97"/>
      <c r="N57" s="97"/>
      <c r="O57" s="97"/>
      <c r="P57" s="97"/>
    </row>
    <row r="58" spans="9:16" x14ac:dyDescent="0.25">
      <c r="I58" s="64" t="s">
        <v>182</v>
      </c>
      <c r="J58" s="65">
        <v>86</v>
      </c>
      <c r="K58" s="65">
        <v>3</v>
      </c>
      <c r="L58" s="97"/>
      <c r="M58" s="97"/>
      <c r="N58" s="97"/>
      <c r="O58" s="97"/>
      <c r="P58" s="97"/>
    </row>
    <row r="59" spans="9:16" x14ac:dyDescent="0.25">
      <c r="I59" s="64" t="s">
        <v>183</v>
      </c>
      <c r="J59" s="65">
        <v>69</v>
      </c>
      <c r="K59" s="65">
        <v>23</v>
      </c>
      <c r="L59" s="97"/>
      <c r="M59" s="97"/>
      <c r="N59" s="97"/>
      <c r="O59" s="97"/>
      <c r="P59" s="97"/>
    </row>
    <row r="60" spans="9:16" x14ac:dyDescent="0.25">
      <c r="I60" s="64" t="s">
        <v>184</v>
      </c>
      <c r="J60" s="65">
        <v>31</v>
      </c>
      <c r="K60" s="65">
        <v>123</v>
      </c>
      <c r="L60" s="97"/>
      <c r="M60" s="97"/>
      <c r="N60" s="97"/>
      <c r="O60" s="97"/>
      <c r="P60" s="97"/>
    </row>
    <row r="61" spans="9:16" x14ac:dyDescent="0.25">
      <c r="I61" s="64" t="s">
        <v>185</v>
      </c>
      <c r="J61" s="65">
        <v>37</v>
      </c>
      <c r="K61" s="65">
        <v>96</v>
      </c>
      <c r="L61" s="97"/>
      <c r="M61" s="97"/>
      <c r="N61" s="97"/>
      <c r="O61" s="97"/>
      <c r="P61" s="97"/>
    </row>
    <row r="62" spans="9:16" x14ac:dyDescent="0.25">
      <c r="I62" s="64" t="s">
        <v>186</v>
      </c>
      <c r="J62" s="65">
        <v>56</v>
      </c>
      <c r="K62" s="65">
        <v>44</v>
      </c>
      <c r="L62" s="97"/>
      <c r="M62" s="97"/>
      <c r="N62" s="97"/>
      <c r="O62" s="97"/>
      <c r="P62" s="97"/>
    </row>
    <row r="63" spans="9:16" x14ac:dyDescent="0.25">
      <c r="I63" s="64" t="s">
        <v>187</v>
      </c>
      <c r="J63" s="65">
        <v>80</v>
      </c>
      <c r="K63" s="65">
        <v>9</v>
      </c>
      <c r="L63" s="97"/>
      <c r="M63" s="97"/>
      <c r="N63" s="97"/>
      <c r="O63" s="97"/>
      <c r="P63" s="97"/>
    </row>
    <row r="64" spans="9:16" x14ac:dyDescent="0.25">
      <c r="I64" s="64" t="s">
        <v>188</v>
      </c>
      <c r="J64" s="65">
        <v>41</v>
      </c>
      <c r="K64" s="65">
        <v>80</v>
      </c>
      <c r="L64" s="97"/>
      <c r="M64" s="97"/>
      <c r="N64" s="97"/>
      <c r="O64" s="97"/>
      <c r="P64" s="97"/>
    </row>
    <row r="65" spans="9:16" x14ac:dyDescent="0.25">
      <c r="I65" s="64" t="s">
        <v>189</v>
      </c>
      <c r="J65" s="65">
        <v>48</v>
      </c>
      <c r="K65" s="65">
        <v>60</v>
      </c>
      <c r="L65" s="97"/>
      <c r="M65" s="97"/>
      <c r="N65" s="97"/>
      <c r="O65" s="97"/>
      <c r="P65" s="97"/>
    </row>
    <row r="66" spans="9:16" x14ac:dyDescent="0.25">
      <c r="I66" s="64" t="s">
        <v>190</v>
      </c>
      <c r="J66" s="65">
        <v>53</v>
      </c>
      <c r="K66" s="65">
        <v>51</v>
      </c>
      <c r="L66" s="97"/>
      <c r="M66" s="97"/>
      <c r="N66" s="97"/>
      <c r="O66" s="97"/>
      <c r="P66" s="97"/>
    </row>
    <row r="67" spans="9:16" x14ac:dyDescent="0.25">
      <c r="I67" s="64" t="s">
        <v>191</v>
      </c>
      <c r="J67" s="65">
        <v>26</v>
      </c>
      <c r="K67" s="65">
        <v>146</v>
      </c>
      <c r="L67" s="97"/>
      <c r="M67" s="97"/>
      <c r="N67" s="97"/>
      <c r="O67" s="97"/>
      <c r="P67" s="97"/>
    </row>
    <row r="68" spans="9:16" x14ac:dyDescent="0.25">
      <c r="I68" s="64" t="s">
        <v>192</v>
      </c>
      <c r="J68" s="65">
        <v>29</v>
      </c>
      <c r="K68" s="65">
        <v>130</v>
      </c>
      <c r="L68" s="97"/>
      <c r="M68" s="97"/>
      <c r="N68" s="97"/>
      <c r="O68" s="97"/>
      <c r="P68" s="97"/>
    </row>
    <row r="69" spans="9:16" x14ac:dyDescent="0.25">
      <c r="I69" s="64" t="s">
        <v>193</v>
      </c>
      <c r="J69" s="65">
        <v>18</v>
      </c>
      <c r="K69" s="65">
        <v>168</v>
      </c>
      <c r="L69" s="97"/>
      <c r="M69" s="97"/>
      <c r="N69" s="97"/>
      <c r="O69" s="97"/>
      <c r="P69" s="97"/>
    </row>
    <row r="70" spans="9:16" x14ac:dyDescent="0.25">
      <c r="I70" s="64" t="s">
        <v>194</v>
      </c>
      <c r="J70" s="65">
        <v>40</v>
      </c>
      <c r="K70" s="65">
        <v>85</v>
      </c>
      <c r="L70" s="97"/>
      <c r="M70" s="97"/>
      <c r="N70" s="97"/>
      <c r="O70" s="97"/>
      <c r="P70" s="97"/>
    </row>
    <row r="71" spans="9:16" x14ac:dyDescent="0.25">
      <c r="I71" s="64" t="s">
        <v>195</v>
      </c>
      <c r="J71" s="65">
        <v>18</v>
      </c>
      <c r="K71" s="65">
        <v>168</v>
      </c>
      <c r="L71" s="97"/>
      <c r="M71" s="97"/>
      <c r="N71" s="97"/>
      <c r="O71" s="97"/>
      <c r="P71" s="97"/>
    </row>
    <row r="72" spans="9:16" x14ac:dyDescent="0.25">
      <c r="I72" s="64" t="s">
        <v>196</v>
      </c>
      <c r="J72" s="65">
        <v>26</v>
      </c>
      <c r="K72" s="65">
        <v>146</v>
      </c>
      <c r="L72" s="97"/>
      <c r="M72" s="97"/>
      <c r="N72" s="97"/>
      <c r="O72" s="97"/>
      <c r="P72" s="97"/>
    </row>
    <row r="73" spans="9:16" x14ac:dyDescent="0.25">
      <c r="I73" s="64" t="s">
        <v>197</v>
      </c>
      <c r="J73" s="65">
        <v>76</v>
      </c>
      <c r="K73" s="65">
        <v>16</v>
      </c>
      <c r="L73" s="97"/>
      <c r="M73" s="97"/>
      <c r="N73" s="97"/>
      <c r="O73" s="97"/>
      <c r="P73" s="97"/>
    </row>
    <row r="74" spans="9:16" x14ac:dyDescent="0.25">
      <c r="I74" s="64" t="s">
        <v>198</v>
      </c>
      <c r="J74" s="65">
        <v>44</v>
      </c>
      <c r="K74" s="65">
        <v>70</v>
      </c>
      <c r="L74" s="97"/>
      <c r="M74" s="97"/>
      <c r="N74" s="97"/>
      <c r="O74" s="97"/>
      <c r="P74" s="97"/>
    </row>
    <row r="75" spans="9:16" x14ac:dyDescent="0.25">
      <c r="I75" s="64" t="s">
        <v>199</v>
      </c>
      <c r="J75" s="65">
        <v>78</v>
      </c>
      <c r="K75" s="65">
        <v>11</v>
      </c>
      <c r="L75" s="97"/>
      <c r="M75" s="97"/>
      <c r="N75" s="97"/>
      <c r="O75" s="97"/>
      <c r="P75" s="97"/>
    </row>
    <row r="76" spans="9:16" x14ac:dyDescent="0.25">
      <c r="I76" s="64" t="s">
        <v>200</v>
      </c>
      <c r="J76" s="65">
        <v>41</v>
      </c>
      <c r="K76" s="65">
        <v>80</v>
      </c>
      <c r="L76" s="97"/>
      <c r="M76" s="97"/>
      <c r="N76" s="97"/>
      <c r="O76" s="97"/>
      <c r="P76" s="97"/>
    </row>
    <row r="77" spans="9:16" x14ac:dyDescent="0.25">
      <c r="I77" s="64" t="s">
        <v>201</v>
      </c>
      <c r="J77" s="65">
        <v>40</v>
      </c>
      <c r="K77" s="65">
        <v>85</v>
      </c>
      <c r="L77" s="97"/>
      <c r="M77" s="97"/>
      <c r="N77" s="97"/>
      <c r="O77" s="97"/>
      <c r="P77" s="97"/>
    </row>
    <row r="78" spans="9:16" x14ac:dyDescent="0.25">
      <c r="I78" s="64" t="s">
        <v>202</v>
      </c>
      <c r="J78" s="65">
        <v>26</v>
      </c>
      <c r="K78" s="65">
        <v>146</v>
      </c>
      <c r="L78" s="97"/>
      <c r="M78" s="97"/>
      <c r="N78" s="97"/>
      <c r="O78" s="97"/>
      <c r="P78" s="97"/>
    </row>
    <row r="79" spans="9:16" x14ac:dyDescent="0.25">
      <c r="I79" s="64" t="s">
        <v>203</v>
      </c>
      <c r="J79" s="65">
        <v>20</v>
      </c>
      <c r="K79" s="65">
        <v>162</v>
      </c>
      <c r="L79" s="97"/>
      <c r="M79" s="97"/>
      <c r="N79" s="97"/>
      <c r="O79" s="97"/>
      <c r="P79" s="97"/>
    </row>
    <row r="80" spans="9:16" x14ac:dyDescent="0.25">
      <c r="I80" s="64" t="s">
        <v>204</v>
      </c>
      <c r="J80" s="65">
        <v>74</v>
      </c>
      <c r="K80" s="65">
        <v>18</v>
      </c>
      <c r="L80" s="97"/>
      <c r="M80" s="97"/>
      <c r="N80" s="97"/>
      <c r="O80" s="97"/>
      <c r="P80" s="97"/>
    </row>
    <row r="81" spans="9:16" x14ac:dyDescent="0.25">
      <c r="I81" s="64" t="s">
        <v>205</v>
      </c>
      <c r="J81" s="65">
        <v>60</v>
      </c>
      <c r="K81" s="65">
        <v>35</v>
      </c>
      <c r="L81" s="97"/>
      <c r="M81" s="97"/>
      <c r="N81" s="97"/>
      <c r="O81" s="97"/>
      <c r="P81" s="97"/>
    </row>
    <row r="82" spans="9:16" x14ac:dyDescent="0.25">
      <c r="I82" s="64" t="s">
        <v>206</v>
      </c>
      <c r="J82" s="65">
        <v>53</v>
      </c>
      <c r="K82" s="65">
        <v>51</v>
      </c>
      <c r="L82" s="97"/>
      <c r="M82" s="97"/>
      <c r="N82" s="97"/>
      <c r="O82" s="97"/>
      <c r="P82" s="97"/>
    </row>
    <row r="83" spans="9:16" x14ac:dyDescent="0.25">
      <c r="I83" s="64" t="s">
        <v>207</v>
      </c>
      <c r="J83" s="65">
        <v>43</v>
      </c>
      <c r="K83" s="65">
        <v>74</v>
      </c>
      <c r="L83" s="97"/>
      <c r="M83" s="97"/>
      <c r="N83" s="97"/>
      <c r="O83" s="97"/>
      <c r="P83" s="97"/>
    </row>
    <row r="84" spans="9:16" x14ac:dyDescent="0.25">
      <c r="I84" s="64" t="s">
        <v>208</v>
      </c>
      <c r="J84" s="65">
        <v>73</v>
      </c>
      <c r="K84" s="65">
        <v>20</v>
      </c>
      <c r="L84" s="97"/>
      <c r="M84" s="97"/>
      <c r="N84" s="97"/>
      <c r="O84" s="97"/>
      <c r="P84" s="97"/>
    </row>
    <row r="85" spans="9:16" x14ac:dyDescent="0.25">
      <c r="I85" s="64" t="s">
        <v>209</v>
      </c>
      <c r="J85" s="65">
        <v>48</v>
      </c>
      <c r="K85" s="65">
        <v>60</v>
      </c>
      <c r="L85" s="97"/>
      <c r="M85" s="97"/>
      <c r="N85" s="97"/>
      <c r="O85" s="97"/>
      <c r="P85" s="97"/>
    </row>
    <row r="86" spans="9:16" x14ac:dyDescent="0.25">
      <c r="I86" s="64" t="s">
        <v>210</v>
      </c>
      <c r="J86" s="65">
        <v>34</v>
      </c>
      <c r="K86" s="65">
        <v>113</v>
      </c>
      <c r="L86" s="97"/>
      <c r="M86" s="97"/>
      <c r="N86" s="97"/>
      <c r="O86" s="97"/>
      <c r="P86" s="97"/>
    </row>
    <row r="87" spans="9:16" x14ac:dyDescent="0.25">
      <c r="I87" s="64" t="s">
        <v>211</v>
      </c>
      <c r="J87" s="65">
        <v>28</v>
      </c>
      <c r="K87" s="65">
        <v>137</v>
      </c>
      <c r="L87" s="97"/>
      <c r="M87" s="97"/>
      <c r="N87" s="97"/>
      <c r="O87" s="97"/>
      <c r="P87" s="97"/>
    </row>
    <row r="88" spans="9:16" x14ac:dyDescent="0.25">
      <c r="I88" s="64" t="s">
        <v>212</v>
      </c>
      <c r="J88" s="65">
        <v>17</v>
      </c>
      <c r="K88" s="65">
        <v>172</v>
      </c>
      <c r="L88" s="97"/>
      <c r="M88" s="97"/>
      <c r="N88" s="97"/>
      <c r="O88" s="97"/>
      <c r="P88" s="97"/>
    </row>
    <row r="89" spans="9:16" x14ac:dyDescent="0.25">
      <c r="I89" s="64" t="s">
        <v>213</v>
      </c>
      <c r="J89" s="65">
        <v>59</v>
      </c>
      <c r="K89" s="65">
        <v>39</v>
      </c>
      <c r="L89" s="97"/>
      <c r="M89" s="97"/>
      <c r="N89" s="97"/>
      <c r="O89" s="97"/>
      <c r="P89" s="97"/>
    </row>
    <row r="90" spans="9:16" x14ac:dyDescent="0.25">
      <c r="I90" s="64" t="s">
        <v>214</v>
      </c>
      <c r="J90" s="65">
        <v>36</v>
      </c>
      <c r="K90" s="65">
        <v>101</v>
      </c>
      <c r="L90" s="97"/>
      <c r="M90" s="97"/>
      <c r="N90" s="97"/>
      <c r="O90" s="97"/>
      <c r="P90" s="97"/>
    </row>
    <row r="91" spans="9:16" x14ac:dyDescent="0.25">
      <c r="I91" s="64" t="s">
        <v>215</v>
      </c>
      <c r="J91" s="65">
        <v>40</v>
      </c>
      <c r="K91" s="65">
        <v>85</v>
      </c>
      <c r="L91" s="97"/>
      <c r="M91" s="97"/>
      <c r="N91" s="97"/>
      <c r="O91" s="97"/>
      <c r="P91" s="97"/>
    </row>
    <row r="92" spans="9:16" x14ac:dyDescent="0.25">
      <c r="I92" s="64" t="s">
        <v>216</v>
      </c>
      <c r="J92" s="65">
        <v>30</v>
      </c>
      <c r="K92" s="65">
        <v>126</v>
      </c>
      <c r="L92" s="97"/>
      <c r="M92" s="97"/>
      <c r="N92" s="97"/>
      <c r="O92" s="97"/>
      <c r="P92" s="97"/>
    </row>
    <row r="93" spans="9:16" x14ac:dyDescent="0.25">
      <c r="I93" s="64" t="s">
        <v>217</v>
      </c>
      <c r="J93" s="65">
        <v>29</v>
      </c>
      <c r="K93" s="65">
        <v>130</v>
      </c>
      <c r="L93" s="97"/>
      <c r="M93" s="97"/>
      <c r="N93" s="97"/>
      <c r="O93" s="97"/>
      <c r="P93" s="97"/>
    </row>
    <row r="94" spans="9:16" x14ac:dyDescent="0.25">
      <c r="I94" s="64" t="s">
        <v>218</v>
      </c>
      <c r="J94" s="65">
        <v>56</v>
      </c>
      <c r="K94" s="65">
        <v>44</v>
      </c>
      <c r="L94" s="97"/>
      <c r="M94" s="97"/>
      <c r="N94" s="97"/>
      <c r="O94" s="97"/>
      <c r="P94" s="97"/>
    </row>
    <row r="95" spans="9:16" x14ac:dyDescent="0.25">
      <c r="I95" s="64" t="s">
        <v>219</v>
      </c>
      <c r="J95" s="65">
        <v>28</v>
      </c>
      <c r="K95" s="65">
        <v>137</v>
      </c>
      <c r="L95" s="97"/>
      <c r="M95" s="97"/>
      <c r="N95" s="97"/>
      <c r="O95" s="97"/>
      <c r="P95" s="97"/>
    </row>
    <row r="96" spans="9:16" x14ac:dyDescent="0.25">
      <c r="I96" s="64" t="s">
        <v>220</v>
      </c>
      <c r="J96" s="65">
        <v>40</v>
      </c>
      <c r="K96" s="65">
        <v>85</v>
      </c>
      <c r="L96" s="97"/>
      <c r="M96" s="97"/>
      <c r="N96" s="97"/>
      <c r="O96" s="97"/>
      <c r="P96" s="97"/>
    </row>
    <row r="97" spans="9:16" x14ac:dyDescent="0.25">
      <c r="I97" s="64" t="s">
        <v>221</v>
      </c>
      <c r="J97" s="65">
        <v>28</v>
      </c>
      <c r="K97" s="65">
        <v>137</v>
      </c>
      <c r="L97" s="97"/>
      <c r="M97" s="97"/>
      <c r="N97" s="97"/>
      <c r="O97" s="97"/>
      <c r="P97" s="97"/>
    </row>
    <row r="98" spans="9:16" x14ac:dyDescent="0.25">
      <c r="I98" s="64" t="s">
        <v>222</v>
      </c>
      <c r="J98" s="65">
        <v>18</v>
      </c>
      <c r="K98" s="65">
        <v>168</v>
      </c>
      <c r="L98" s="97"/>
      <c r="M98" s="97"/>
      <c r="N98" s="97"/>
      <c r="O98" s="97"/>
      <c r="P98" s="97"/>
    </row>
    <row r="99" spans="9:16" x14ac:dyDescent="0.25">
      <c r="I99" s="64" t="s">
        <v>223</v>
      </c>
      <c r="J99" s="65">
        <v>60</v>
      </c>
      <c r="K99" s="65">
        <v>35</v>
      </c>
      <c r="L99" s="97"/>
      <c r="M99" s="97"/>
      <c r="N99" s="97"/>
      <c r="O99" s="97"/>
      <c r="P99" s="97"/>
    </row>
    <row r="100" spans="9:16" x14ac:dyDescent="0.25">
      <c r="I100" s="64" t="s">
        <v>224</v>
      </c>
      <c r="J100" s="65">
        <v>80</v>
      </c>
      <c r="K100" s="65">
        <v>9</v>
      </c>
      <c r="L100" s="97"/>
      <c r="M100" s="97"/>
      <c r="N100" s="97"/>
      <c r="O100" s="97"/>
      <c r="P100" s="97"/>
    </row>
    <row r="101" spans="9:16" x14ac:dyDescent="0.25">
      <c r="I101" s="64" t="s">
        <v>225</v>
      </c>
      <c r="J101" s="65">
        <v>24</v>
      </c>
      <c r="K101" s="65">
        <v>158</v>
      </c>
      <c r="L101" s="97"/>
      <c r="M101" s="97"/>
      <c r="N101" s="97"/>
      <c r="O101" s="97"/>
      <c r="P101" s="97"/>
    </row>
    <row r="102" spans="9:16" x14ac:dyDescent="0.25">
      <c r="I102" s="64" t="s">
        <v>226</v>
      </c>
      <c r="J102" s="65">
        <v>31</v>
      </c>
      <c r="K102" s="65">
        <v>123</v>
      </c>
      <c r="L102" s="97"/>
      <c r="M102" s="97"/>
      <c r="N102" s="97"/>
      <c r="O102" s="97"/>
      <c r="P102" s="97"/>
    </row>
    <row r="103" spans="9:16" x14ac:dyDescent="0.25">
      <c r="I103" s="64" t="s">
        <v>227</v>
      </c>
      <c r="J103" s="65">
        <v>53</v>
      </c>
      <c r="K103" s="65">
        <v>51</v>
      </c>
      <c r="L103" s="97"/>
      <c r="M103" s="97"/>
      <c r="N103" s="97"/>
      <c r="O103" s="97"/>
      <c r="P103" s="97"/>
    </row>
    <row r="104" spans="9:16" x14ac:dyDescent="0.25">
      <c r="I104" s="64" t="s">
        <v>228</v>
      </c>
      <c r="J104" s="65">
        <v>29</v>
      </c>
      <c r="K104" s="65">
        <v>130</v>
      </c>
      <c r="L104" s="97"/>
      <c r="M104" s="97"/>
      <c r="N104" s="97"/>
      <c r="O104" s="97"/>
      <c r="P104" s="97"/>
    </row>
    <row r="105" spans="9:16" x14ac:dyDescent="0.25">
      <c r="I105" s="64" t="s">
        <v>229</v>
      </c>
      <c r="J105" s="65">
        <v>29</v>
      </c>
      <c r="K105" s="65">
        <v>130</v>
      </c>
      <c r="L105" s="97"/>
      <c r="M105" s="97"/>
      <c r="N105" s="97"/>
      <c r="O105" s="97"/>
      <c r="P105" s="97"/>
    </row>
    <row r="106" spans="9:16" x14ac:dyDescent="0.25">
      <c r="I106" s="64" t="s">
        <v>230</v>
      </c>
      <c r="J106" s="65">
        <v>54</v>
      </c>
      <c r="K106" s="65">
        <v>50</v>
      </c>
      <c r="L106" s="97"/>
      <c r="M106" s="97"/>
      <c r="N106" s="97"/>
      <c r="O106" s="97"/>
      <c r="P106" s="97"/>
    </row>
    <row r="107" spans="9:16" x14ac:dyDescent="0.25">
      <c r="I107" s="64" t="s">
        <v>231</v>
      </c>
      <c r="J107" s="65">
        <v>28</v>
      </c>
      <c r="K107" s="65">
        <v>137</v>
      </c>
      <c r="L107" s="97"/>
      <c r="M107" s="97"/>
      <c r="N107" s="97"/>
      <c r="O107" s="97"/>
      <c r="P107" s="97"/>
    </row>
    <row r="108" spans="9:16" x14ac:dyDescent="0.25">
      <c r="I108" s="64" t="s">
        <v>232</v>
      </c>
      <c r="J108" s="65">
        <v>52</v>
      </c>
      <c r="K108" s="65">
        <v>56</v>
      </c>
      <c r="L108" s="97"/>
      <c r="M108" s="97"/>
      <c r="N108" s="97"/>
      <c r="O108" s="97"/>
      <c r="P108" s="97"/>
    </row>
    <row r="109" spans="9:16" x14ac:dyDescent="0.25">
      <c r="I109" s="64" t="s">
        <v>233</v>
      </c>
      <c r="J109" s="65">
        <v>29</v>
      </c>
      <c r="K109" s="65">
        <v>130</v>
      </c>
      <c r="L109" s="97"/>
      <c r="M109" s="97"/>
      <c r="N109" s="97"/>
      <c r="O109" s="97"/>
      <c r="P109" s="97"/>
    </row>
    <row r="110" spans="9:16" x14ac:dyDescent="0.25">
      <c r="I110" s="64" t="s">
        <v>234</v>
      </c>
      <c r="J110" s="65">
        <v>32</v>
      </c>
      <c r="K110" s="65">
        <v>120</v>
      </c>
      <c r="L110" s="97"/>
      <c r="M110" s="97"/>
      <c r="N110" s="97"/>
      <c r="O110" s="97"/>
      <c r="P110" s="97"/>
    </row>
    <row r="111" spans="9:16" x14ac:dyDescent="0.25">
      <c r="I111" s="64" t="s">
        <v>235</v>
      </c>
      <c r="J111" s="65">
        <v>35</v>
      </c>
      <c r="K111" s="65">
        <v>106</v>
      </c>
      <c r="L111" s="97"/>
      <c r="M111" s="97"/>
      <c r="N111" s="97"/>
      <c r="O111" s="97"/>
      <c r="P111" s="97"/>
    </row>
    <row r="112" spans="9:16" x14ac:dyDescent="0.25">
      <c r="I112" s="64" t="s">
        <v>236</v>
      </c>
      <c r="J112" s="65">
        <v>45</v>
      </c>
      <c r="K112" s="65">
        <v>66</v>
      </c>
      <c r="L112" s="97"/>
      <c r="M112" s="97"/>
      <c r="N112" s="97"/>
      <c r="O112" s="97"/>
      <c r="P112" s="97"/>
    </row>
    <row r="113" spans="9:16" x14ac:dyDescent="0.25">
      <c r="I113" s="64" t="s">
        <v>237</v>
      </c>
      <c r="J113" s="65">
        <v>41</v>
      </c>
      <c r="K113" s="65">
        <v>80</v>
      </c>
      <c r="L113" s="97"/>
      <c r="M113" s="97"/>
      <c r="N113" s="97"/>
      <c r="O113" s="97"/>
      <c r="P113" s="97"/>
    </row>
    <row r="114" spans="9:16" x14ac:dyDescent="0.25">
      <c r="I114" s="64" t="s">
        <v>238</v>
      </c>
      <c r="J114" s="65">
        <v>26</v>
      </c>
      <c r="K114" s="65">
        <v>146</v>
      </c>
      <c r="L114" s="97"/>
      <c r="M114" s="97"/>
      <c r="N114" s="97"/>
      <c r="O114" s="97"/>
      <c r="P114" s="97"/>
    </row>
    <row r="115" spans="9:16" x14ac:dyDescent="0.25">
      <c r="I115" s="64" t="s">
        <v>239</v>
      </c>
      <c r="J115" s="65">
        <v>29</v>
      </c>
      <c r="K115" s="65">
        <v>130</v>
      </c>
      <c r="L115" s="97"/>
      <c r="M115" s="97"/>
      <c r="N115" s="97"/>
      <c r="O115" s="97"/>
      <c r="P115" s="97"/>
    </row>
    <row r="116" spans="9:16" x14ac:dyDescent="0.25">
      <c r="I116" s="64" t="s">
        <v>240</v>
      </c>
      <c r="J116" s="65">
        <v>52</v>
      </c>
      <c r="K116" s="65">
        <v>56</v>
      </c>
      <c r="L116" s="97"/>
      <c r="M116" s="97"/>
      <c r="N116" s="97"/>
      <c r="O116" s="97"/>
      <c r="P116" s="97"/>
    </row>
    <row r="117" spans="9:16" x14ac:dyDescent="0.25">
      <c r="I117" s="64" t="s">
        <v>241</v>
      </c>
      <c r="J117" s="65">
        <v>34</v>
      </c>
      <c r="K117" s="65">
        <v>113</v>
      </c>
      <c r="L117" s="97"/>
      <c r="M117" s="97"/>
      <c r="N117" s="97"/>
      <c r="O117" s="97"/>
      <c r="P117" s="97"/>
    </row>
    <row r="118" spans="9:16" x14ac:dyDescent="0.25">
      <c r="I118" s="64" t="s">
        <v>242</v>
      </c>
      <c r="J118" s="65">
        <v>82</v>
      </c>
      <c r="K118" s="65">
        <v>8</v>
      </c>
      <c r="L118" s="97"/>
      <c r="M118" s="97"/>
      <c r="N118" s="97"/>
      <c r="O118" s="97"/>
      <c r="P118" s="97"/>
    </row>
    <row r="119" spans="9:16" x14ac:dyDescent="0.25">
      <c r="I119" s="64" t="s">
        <v>243</v>
      </c>
      <c r="J119" s="65">
        <v>87</v>
      </c>
      <c r="K119" s="65">
        <v>1</v>
      </c>
      <c r="L119" s="97"/>
      <c r="M119" s="97"/>
      <c r="N119" s="97"/>
      <c r="O119" s="97"/>
      <c r="P119" s="97"/>
    </row>
    <row r="120" spans="9:16" x14ac:dyDescent="0.25">
      <c r="I120" s="64" t="s">
        <v>244</v>
      </c>
      <c r="J120" s="65">
        <v>22</v>
      </c>
      <c r="K120" s="65">
        <v>161</v>
      </c>
      <c r="L120" s="97"/>
      <c r="M120" s="97"/>
      <c r="N120" s="97"/>
      <c r="O120" s="97"/>
      <c r="P120" s="97"/>
    </row>
    <row r="121" spans="9:16" x14ac:dyDescent="0.25">
      <c r="I121" s="64" t="s">
        <v>245</v>
      </c>
      <c r="J121" s="65">
        <v>32</v>
      </c>
      <c r="K121" s="65">
        <v>120</v>
      </c>
      <c r="L121" s="97"/>
      <c r="M121" s="97"/>
      <c r="N121" s="97"/>
      <c r="O121" s="97"/>
      <c r="P121" s="97"/>
    </row>
    <row r="122" spans="9:16" x14ac:dyDescent="0.25">
      <c r="I122" s="64" t="s">
        <v>246</v>
      </c>
      <c r="J122" s="65">
        <v>26</v>
      </c>
      <c r="K122" s="65">
        <v>146</v>
      </c>
      <c r="L122" s="97"/>
      <c r="M122" s="97"/>
      <c r="N122" s="97"/>
      <c r="O122" s="97"/>
      <c r="P122" s="97"/>
    </row>
    <row r="123" spans="9:16" x14ac:dyDescent="0.25">
      <c r="I123" s="64" t="s">
        <v>247</v>
      </c>
      <c r="J123" s="65">
        <v>35</v>
      </c>
      <c r="K123" s="65">
        <v>106</v>
      </c>
      <c r="L123" s="97"/>
      <c r="M123" s="97"/>
      <c r="N123" s="97"/>
      <c r="O123" s="97"/>
      <c r="P123" s="97"/>
    </row>
    <row r="124" spans="9:16" x14ac:dyDescent="0.25">
      <c r="I124" s="64" t="s">
        <v>248</v>
      </c>
      <c r="J124" s="65">
        <v>84</v>
      </c>
      <c r="K124" s="65">
        <v>7</v>
      </c>
      <c r="L124" s="97"/>
      <c r="M124" s="97"/>
      <c r="N124" s="97"/>
      <c r="O124" s="97"/>
      <c r="P124" s="97"/>
    </row>
    <row r="125" spans="9:16" x14ac:dyDescent="0.25">
      <c r="I125" s="64" t="s">
        <v>249</v>
      </c>
      <c r="J125" s="65">
        <v>52</v>
      </c>
      <c r="K125" s="65">
        <v>56</v>
      </c>
      <c r="L125" s="97"/>
      <c r="M125" s="97"/>
      <c r="N125" s="97"/>
      <c r="O125" s="97"/>
      <c r="P125" s="97"/>
    </row>
    <row r="126" spans="9:16" x14ac:dyDescent="0.25">
      <c r="I126" s="64" t="s">
        <v>250</v>
      </c>
      <c r="J126" s="65">
        <v>32</v>
      </c>
      <c r="K126" s="65">
        <v>120</v>
      </c>
      <c r="L126" s="97"/>
      <c r="M126" s="97"/>
      <c r="N126" s="97"/>
      <c r="O126" s="97"/>
      <c r="P126" s="97"/>
    </row>
    <row r="127" spans="9:16" x14ac:dyDescent="0.25">
      <c r="I127" s="64" t="s">
        <v>251</v>
      </c>
      <c r="J127" s="65">
        <v>36</v>
      </c>
      <c r="K127" s="65">
        <v>101</v>
      </c>
      <c r="L127" s="97"/>
      <c r="M127" s="97"/>
      <c r="N127" s="97"/>
      <c r="O127" s="97"/>
      <c r="P127" s="97"/>
    </row>
    <row r="128" spans="9:16" x14ac:dyDescent="0.25">
      <c r="I128" s="64" t="s">
        <v>252</v>
      </c>
      <c r="J128" s="65">
        <v>28</v>
      </c>
      <c r="K128" s="65">
        <v>137</v>
      </c>
      <c r="L128" s="97"/>
      <c r="M128" s="97"/>
      <c r="N128" s="97"/>
      <c r="O128" s="97"/>
      <c r="P128" s="97"/>
    </row>
    <row r="129" spans="9:16" x14ac:dyDescent="0.25">
      <c r="I129" s="64" t="s">
        <v>253</v>
      </c>
      <c r="J129" s="65">
        <v>28</v>
      </c>
      <c r="K129" s="65">
        <v>137</v>
      </c>
      <c r="L129" s="97"/>
      <c r="M129" s="97"/>
      <c r="N129" s="97"/>
      <c r="O129" s="97"/>
      <c r="P129" s="97"/>
    </row>
    <row r="130" spans="9:16" x14ac:dyDescent="0.25">
      <c r="I130" s="64" t="s">
        <v>254</v>
      </c>
      <c r="J130" s="65">
        <v>36</v>
      </c>
      <c r="K130" s="65">
        <v>101</v>
      </c>
      <c r="L130" s="97"/>
      <c r="M130" s="97"/>
      <c r="N130" s="97"/>
      <c r="O130" s="97"/>
      <c r="P130" s="97"/>
    </row>
    <row r="131" spans="9:16" x14ac:dyDescent="0.25">
      <c r="I131" s="64" t="s">
        <v>255</v>
      </c>
      <c r="J131" s="65">
        <v>34</v>
      </c>
      <c r="K131" s="65">
        <v>113</v>
      </c>
      <c r="L131" s="97"/>
      <c r="M131" s="97"/>
      <c r="N131" s="97"/>
      <c r="O131" s="97"/>
      <c r="P131" s="97"/>
    </row>
    <row r="132" spans="9:16" x14ac:dyDescent="0.25">
      <c r="I132" s="64" t="s">
        <v>256</v>
      </c>
      <c r="J132" s="65">
        <v>58</v>
      </c>
      <c r="K132" s="65">
        <v>41</v>
      </c>
      <c r="L132" s="97"/>
      <c r="M132" s="97"/>
      <c r="N132" s="97"/>
      <c r="O132" s="97"/>
      <c r="P132" s="97"/>
    </row>
    <row r="133" spans="9:16" x14ac:dyDescent="0.25">
      <c r="I133" s="64" t="s">
        <v>257</v>
      </c>
      <c r="J133" s="65">
        <v>62</v>
      </c>
      <c r="K133" s="65">
        <v>30</v>
      </c>
      <c r="L133" s="97"/>
      <c r="M133" s="97"/>
      <c r="N133" s="97"/>
      <c r="O133" s="97"/>
      <c r="P133" s="97"/>
    </row>
    <row r="134" spans="9:16" x14ac:dyDescent="0.25">
      <c r="I134" s="64" t="s">
        <v>258</v>
      </c>
      <c r="J134" s="65">
        <v>62</v>
      </c>
      <c r="K134" s="65">
        <v>30</v>
      </c>
      <c r="L134" s="97"/>
      <c r="M134" s="97"/>
      <c r="N134" s="97"/>
      <c r="O134" s="97"/>
      <c r="P134" s="97"/>
    </row>
    <row r="135" spans="9:16" x14ac:dyDescent="0.25">
      <c r="I135" s="64" t="s">
        <v>259</v>
      </c>
      <c r="J135" s="65">
        <v>44</v>
      </c>
      <c r="K135" s="65">
        <v>70</v>
      </c>
      <c r="L135" s="97"/>
      <c r="M135" s="97"/>
      <c r="N135" s="97"/>
      <c r="O135" s="97"/>
      <c r="P135" s="97"/>
    </row>
    <row r="136" spans="9:16" x14ac:dyDescent="0.25">
      <c r="I136" s="64" t="s">
        <v>260</v>
      </c>
      <c r="J136" s="65">
        <v>28</v>
      </c>
      <c r="K136" s="65">
        <v>137</v>
      </c>
      <c r="L136" s="97"/>
      <c r="M136" s="97"/>
      <c r="N136" s="97"/>
      <c r="O136" s="97"/>
      <c r="P136" s="97"/>
    </row>
    <row r="137" spans="9:16" x14ac:dyDescent="0.25">
      <c r="I137" s="64" t="s">
        <v>261</v>
      </c>
      <c r="J137" s="65">
        <v>53</v>
      </c>
      <c r="K137" s="65">
        <v>51</v>
      </c>
      <c r="L137" s="97"/>
      <c r="M137" s="97"/>
      <c r="N137" s="97"/>
      <c r="O137" s="97"/>
      <c r="P137" s="97"/>
    </row>
    <row r="138" spans="9:16" x14ac:dyDescent="0.25">
      <c r="I138" s="64" t="s">
        <v>262</v>
      </c>
      <c r="J138" s="65">
        <v>55</v>
      </c>
      <c r="K138" s="65">
        <v>48</v>
      </c>
      <c r="L138" s="97"/>
      <c r="M138" s="97"/>
      <c r="N138" s="97"/>
      <c r="O138" s="97"/>
      <c r="P138" s="97"/>
    </row>
    <row r="139" spans="9:16" x14ac:dyDescent="0.25">
      <c r="I139" s="64" t="s">
        <v>263</v>
      </c>
      <c r="J139" s="65">
        <v>59</v>
      </c>
      <c r="K139" s="65">
        <v>39</v>
      </c>
      <c r="L139" s="97"/>
      <c r="M139" s="97"/>
      <c r="N139" s="97"/>
      <c r="O139" s="97"/>
      <c r="P139" s="97"/>
    </row>
    <row r="140" spans="9:16" x14ac:dyDescent="0.25">
      <c r="I140" s="64" t="s">
        <v>264</v>
      </c>
      <c r="J140" s="65">
        <v>46</v>
      </c>
      <c r="K140" s="65">
        <v>64</v>
      </c>
      <c r="L140" s="97"/>
      <c r="M140" s="97"/>
      <c r="N140" s="97"/>
      <c r="O140" s="97"/>
      <c r="P140" s="97"/>
    </row>
    <row r="141" spans="9:16" x14ac:dyDescent="0.25">
      <c r="I141" s="64" t="s">
        <v>265</v>
      </c>
      <c r="J141" s="65">
        <v>53</v>
      </c>
      <c r="K141" s="65">
        <v>51</v>
      </c>
      <c r="L141" s="97"/>
      <c r="M141" s="97"/>
      <c r="N141" s="97"/>
      <c r="O141" s="97"/>
      <c r="P141" s="97"/>
    </row>
    <row r="142" spans="9:16" x14ac:dyDescent="0.25">
      <c r="I142" s="64" t="s">
        <v>266</v>
      </c>
      <c r="J142" s="65">
        <v>45</v>
      </c>
      <c r="K142" s="65">
        <v>66</v>
      </c>
      <c r="L142" s="97"/>
      <c r="M142" s="97"/>
      <c r="N142" s="97"/>
      <c r="O142" s="97"/>
      <c r="P142" s="97"/>
    </row>
    <row r="143" spans="9:16" x14ac:dyDescent="0.25">
      <c r="I143" s="64" t="s">
        <v>267</v>
      </c>
      <c r="J143" s="65">
        <v>39</v>
      </c>
      <c r="K143" s="65">
        <v>91</v>
      </c>
      <c r="L143" s="97"/>
      <c r="M143" s="97"/>
      <c r="N143" s="97"/>
      <c r="O143" s="97"/>
      <c r="P143" s="97"/>
    </row>
    <row r="144" spans="9:16" x14ac:dyDescent="0.25">
      <c r="I144" s="64" t="s">
        <v>268</v>
      </c>
      <c r="J144" s="65">
        <v>66</v>
      </c>
      <c r="K144" s="65">
        <v>27</v>
      </c>
      <c r="L144" s="97"/>
      <c r="M144" s="97"/>
      <c r="N144" s="97"/>
      <c r="O144" s="97"/>
      <c r="P144" s="97"/>
    </row>
    <row r="145" spans="9:16" x14ac:dyDescent="0.25">
      <c r="I145" s="64" t="s">
        <v>269</v>
      </c>
      <c r="J145" s="65">
        <v>33</v>
      </c>
      <c r="K145" s="65">
        <v>119</v>
      </c>
      <c r="L145" s="97"/>
      <c r="M145" s="97"/>
      <c r="N145" s="97"/>
      <c r="O145" s="97"/>
      <c r="P145" s="97"/>
    </row>
    <row r="146" spans="9:16" x14ac:dyDescent="0.25">
      <c r="I146" s="64" t="s">
        <v>270</v>
      </c>
      <c r="J146" s="65">
        <v>85</v>
      </c>
      <c r="K146" s="65">
        <v>4</v>
      </c>
      <c r="L146" s="97"/>
      <c r="M146" s="97"/>
      <c r="N146" s="97"/>
      <c r="O146" s="97"/>
      <c r="P146" s="97"/>
    </row>
    <row r="147" spans="9:16" x14ac:dyDescent="0.25">
      <c r="I147" s="64" t="s">
        <v>271</v>
      </c>
      <c r="J147" s="65">
        <v>50</v>
      </c>
      <c r="K147" s="65">
        <v>59</v>
      </c>
      <c r="L147" s="97"/>
      <c r="M147" s="97"/>
      <c r="N147" s="97"/>
      <c r="O147" s="97"/>
      <c r="P147" s="97"/>
    </row>
    <row r="148" spans="9:16" x14ac:dyDescent="0.25">
      <c r="I148" s="64" t="s">
        <v>272</v>
      </c>
      <c r="J148" s="65">
        <v>60</v>
      </c>
      <c r="K148" s="65">
        <v>35</v>
      </c>
      <c r="L148" s="97"/>
      <c r="M148" s="97"/>
      <c r="N148" s="97"/>
      <c r="O148" s="97"/>
      <c r="P148" s="97"/>
    </row>
    <row r="149" spans="9:16" x14ac:dyDescent="0.25">
      <c r="I149" s="64" t="s">
        <v>273</v>
      </c>
      <c r="J149" s="65">
        <v>42</v>
      </c>
      <c r="K149" s="65">
        <v>77</v>
      </c>
      <c r="L149" s="97"/>
      <c r="M149" s="97"/>
      <c r="N149" s="97"/>
      <c r="O149" s="97"/>
      <c r="P149" s="97"/>
    </row>
    <row r="150" spans="9:16" x14ac:dyDescent="0.25">
      <c r="I150" s="64" t="s">
        <v>274</v>
      </c>
      <c r="J150" s="65">
        <v>9</v>
      </c>
      <c r="K150" s="65">
        <v>180</v>
      </c>
      <c r="L150" s="97"/>
      <c r="M150" s="97"/>
      <c r="N150" s="97"/>
      <c r="O150" s="97"/>
      <c r="P150" s="97"/>
    </row>
    <row r="151" spans="9:16" x14ac:dyDescent="0.25">
      <c r="I151" s="64" t="s">
        <v>275</v>
      </c>
      <c r="J151" s="65">
        <v>44</v>
      </c>
      <c r="K151" s="65">
        <v>70</v>
      </c>
      <c r="L151" s="97"/>
      <c r="M151" s="97"/>
      <c r="N151" s="97"/>
      <c r="O151" s="97"/>
      <c r="P151" s="97"/>
    </row>
    <row r="152" spans="9:16" x14ac:dyDescent="0.25">
      <c r="I152" s="64" t="s">
        <v>276</v>
      </c>
      <c r="J152" s="65">
        <v>12</v>
      </c>
      <c r="K152" s="65">
        <v>179</v>
      </c>
      <c r="L152" s="97"/>
      <c r="M152" s="97"/>
      <c r="N152" s="97"/>
      <c r="O152" s="97"/>
      <c r="P152" s="97"/>
    </row>
    <row r="153" spans="9:16" x14ac:dyDescent="0.25">
      <c r="I153" s="64" t="s">
        <v>277</v>
      </c>
      <c r="J153" s="65">
        <v>62</v>
      </c>
      <c r="K153" s="65">
        <v>30</v>
      </c>
      <c r="L153" s="97"/>
      <c r="M153" s="97"/>
      <c r="N153" s="97"/>
      <c r="O153" s="97"/>
      <c r="P153" s="97"/>
    </row>
    <row r="154" spans="9:16" x14ac:dyDescent="0.25">
      <c r="I154" s="64" t="s">
        <v>278</v>
      </c>
      <c r="J154" s="65">
        <v>38</v>
      </c>
      <c r="K154" s="65">
        <v>93</v>
      </c>
      <c r="L154" s="97"/>
      <c r="M154" s="97"/>
      <c r="N154" s="97"/>
      <c r="O154" s="97"/>
      <c r="P154" s="97"/>
    </row>
    <row r="155" spans="9:16" x14ac:dyDescent="0.25">
      <c r="I155" s="64" t="s">
        <v>279</v>
      </c>
      <c r="J155" s="65">
        <v>16</v>
      </c>
      <c r="K155" s="65">
        <v>173</v>
      </c>
      <c r="L155" s="97"/>
      <c r="M155" s="97"/>
      <c r="N155" s="97"/>
      <c r="O155" s="97"/>
      <c r="P155" s="97"/>
    </row>
    <row r="156" spans="9:16" x14ac:dyDescent="0.25">
      <c r="I156" s="64" t="s">
        <v>280</v>
      </c>
      <c r="J156" s="65">
        <v>44</v>
      </c>
      <c r="K156" s="65">
        <v>70</v>
      </c>
      <c r="L156" s="97"/>
      <c r="M156" s="97"/>
      <c r="N156" s="97"/>
      <c r="O156" s="97"/>
      <c r="P156" s="97"/>
    </row>
    <row r="157" spans="9:16" x14ac:dyDescent="0.25">
      <c r="I157" s="64" t="s">
        <v>281</v>
      </c>
      <c r="J157" s="65">
        <v>85</v>
      </c>
      <c r="K157" s="65">
        <v>4</v>
      </c>
      <c r="L157" s="97"/>
      <c r="M157" s="97"/>
      <c r="N157" s="97"/>
      <c r="O157" s="97"/>
      <c r="P157" s="97"/>
    </row>
    <row r="158" spans="9:16" x14ac:dyDescent="0.25">
      <c r="I158" s="64" t="s">
        <v>282</v>
      </c>
      <c r="J158" s="65">
        <v>85</v>
      </c>
      <c r="K158" s="65">
        <v>4</v>
      </c>
      <c r="L158" s="97"/>
      <c r="M158" s="97"/>
      <c r="N158" s="97"/>
      <c r="O158" s="97"/>
      <c r="P158" s="97"/>
    </row>
    <row r="159" spans="9:16" x14ac:dyDescent="0.25">
      <c r="I159" s="64" t="s">
        <v>283</v>
      </c>
      <c r="J159" s="65">
        <v>13</v>
      </c>
      <c r="K159" s="65">
        <v>178</v>
      </c>
      <c r="L159" s="97"/>
      <c r="M159" s="97"/>
      <c r="N159" s="97"/>
      <c r="O159" s="97"/>
      <c r="P159" s="97"/>
    </row>
    <row r="160" spans="9:16" x14ac:dyDescent="0.25">
      <c r="I160" s="64" t="s">
        <v>284</v>
      </c>
      <c r="J160" s="65">
        <v>65</v>
      </c>
      <c r="K160" s="65">
        <v>28</v>
      </c>
      <c r="L160" s="97"/>
      <c r="M160" s="97"/>
      <c r="N160" s="97"/>
      <c r="O160" s="97"/>
      <c r="P160" s="97"/>
    </row>
    <row r="161" spans="9:16" x14ac:dyDescent="0.25">
      <c r="I161" s="64" t="s">
        <v>285</v>
      </c>
      <c r="J161" s="65">
        <v>25</v>
      </c>
      <c r="K161" s="65">
        <v>153</v>
      </c>
      <c r="L161" s="97"/>
      <c r="M161" s="97"/>
      <c r="N161" s="97"/>
      <c r="O161" s="97"/>
      <c r="P161" s="97"/>
    </row>
    <row r="162" spans="9:16" x14ac:dyDescent="0.25">
      <c r="I162" s="64" t="s">
        <v>286</v>
      </c>
      <c r="J162" s="65">
        <v>37</v>
      </c>
      <c r="K162" s="65">
        <v>96</v>
      </c>
      <c r="L162" s="97"/>
      <c r="M162" s="97"/>
      <c r="N162" s="97"/>
      <c r="O162" s="97"/>
      <c r="P162" s="97"/>
    </row>
    <row r="163" spans="9:16" x14ac:dyDescent="0.25">
      <c r="I163" s="64" t="s">
        <v>287</v>
      </c>
      <c r="J163" s="65">
        <v>36</v>
      </c>
      <c r="K163" s="65">
        <v>101</v>
      </c>
      <c r="L163" s="97"/>
      <c r="M163" s="97"/>
      <c r="N163" s="97"/>
      <c r="O163" s="97"/>
      <c r="P163" s="97"/>
    </row>
    <row r="164" spans="9:16" x14ac:dyDescent="0.25">
      <c r="I164" s="64" t="s">
        <v>288</v>
      </c>
      <c r="J164" s="65">
        <v>38</v>
      </c>
      <c r="K164" s="65">
        <v>93</v>
      </c>
      <c r="L164" s="97"/>
      <c r="M164" s="97"/>
      <c r="N164" s="97"/>
      <c r="O164" s="97"/>
      <c r="P164" s="97"/>
    </row>
    <row r="165" spans="9:16" x14ac:dyDescent="0.25">
      <c r="I165" s="64" t="s">
        <v>289</v>
      </c>
      <c r="J165" s="65">
        <v>29</v>
      </c>
      <c r="K165" s="65">
        <v>130</v>
      </c>
      <c r="L165" s="97"/>
      <c r="M165" s="97"/>
      <c r="N165" s="97"/>
      <c r="O165" s="97"/>
      <c r="P165" s="97"/>
    </row>
    <row r="166" spans="9:16" x14ac:dyDescent="0.25">
      <c r="I166" s="64" t="s">
        <v>290</v>
      </c>
      <c r="J166" s="65">
        <v>40</v>
      </c>
      <c r="K166" s="65">
        <v>85</v>
      </c>
      <c r="L166" s="97"/>
      <c r="M166" s="97"/>
      <c r="N166" s="97"/>
      <c r="O166" s="97"/>
      <c r="P166" s="97"/>
    </row>
    <row r="167" spans="9:16" x14ac:dyDescent="0.25">
      <c r="I167" s="64" t="s">
        <v>291</v>
      </c>
      <c r="J167" s="65">
        <v>43</v>
      </c>
      <c r="K167" s="65">
        <v>74</v>
      </c>
      <c r="L167" s="97"/>
      <c r="M167" s="97"/>
      <c r="N167" s="97"/>
      <c r="O167" s="97"/>
      <c r="P167" s="97"/>
    </row>
    <row r="168" spans="9:16" x14ac:dyDescent="0.25">
      <c r="I168" s="64" t="s">
        <v>292</v>
      </c>
      <c r="J168" s="65">
        <v>39</v>
      </c>
      <c r="K168" s="65">
        <v>91</v>
      </c>
      <c r="L168" s="97"/>
      <c r="M168" s="97"/>
      <c r="N168" s="97"/>
      <c r="O168" s="97"/>
      <c r="P168" s="97"/>
    </row>
    <row r="169" spans="9:16" x14ac:dyDescent="0.25">
      <c r="I169" s="64" t="s">
        <v>293</v>
      </c>
      <c r="J169" s="65">
        <v>19</v>
      </c>
      <c r="K169" s="65">
        <v>165</v>
      </c>
      <c r="L169" s="97"/>
      <c r="M169" s="97"/>
      <c r="N169" s="97"/>
      <c r="O169" s="97"/>
      <c r="P169" s="97"/>
    </row>
    <row r="170" spans="9:16" x14ac:dyDescent="0.25">
      <c r="I170" s="64" t="s">
        <v>294</v>
      </c>
      <c r="J170" s="65">
        <v>28</v>
      </c>
      <c r="K170" s="65">
        <v>137</v>
      </c>
      <c r="L170" s="97"/>
      <c r="M170" s="97"/>
      <c r="N170" s="97"/>
      <c r="O170" s="97"/>
      <c r="P170" s="97"/>
    </row>
    <row r="171" spans="9:16" x14ac:dyDescent="0.25">
      <c r="I171" s="64" t="s">
        <v>295</v>
      </c>
      <c r="J171" s="65">
        <v>30</v>
      </c>
      <c r="K171" s="65">
        <v>126</v>
      </c>
      <c r="L171" s="97"/>
      <c r="M171" s="97"/>
      <c r="N171" s="97"/>
      <c r="O171" s="97"/>
      <c r="P171" s="97"/>
    </row>
    <row r="172" spans="9:16" x14ac:dyDescent="0.25">
      <c r="I172" s="64" t="s">
        <v>296</v>
      </c>
      <c r="J172" s="65">
        <v>71</v>
      </c>
      <c r="K172" s="65">
        <v>21</v>
      </c>
      <c r="L172" s="97"/>
      <c r="M172" s="97"/>
      <c r="N172" s="97"/>
      <c r="O172" s="97"/>
      <c r="P172" s="97"/>
    </row>
    <row r="173" spans="9:16" x14ac:dyDescent="0.25">
      <c r="I173" s="64" t="s">
        <v>297</v>
      </c>
      <c r="J173" s="65">
        <v>77</v>
      </c>
      <c r="K173" s="65">
        <v>12</v>
      </c>
      <c r="L173" s="97"/>
      <c r="M173" s="97"/>
      <c r="N173" s="97"/>
      <c r="O173" s="97"/>
      <c r="P173" s="97"/>
    </row>
    <row r="174" spans="9:16" x14ac:dyDescent="0.25">
      <c r="I174" s="64" t="s">
        <v>298</v>
      </c>
      <c r="J174" s="65">
        <v>69</v>
      </c>
      <c r="K174" s="65">
        <v>23</v>
      </c>
      <c r="L174" s="97"/>
      <c r="M174" s="97"/>
      <c r="N174" s="97"/>
      <c r="O174" s="97"/>
      <c r="P174" s="97"/>
    </row>
    <row r="175" spans="9:16" x14ac:dyDescent="0.25">
      <c r="I175" s="64" t="s">
        <v>299</v>
      </c>
      <c r="J175" s="65">
        <v>71</v>
      </c>
      <c r="K175" s="65">
        <v>21</v>
      </c>
      <c r="L175" s="97"/>
      <c r="M175" s="97"/>
      <c r="N175" s="97"/>
      <c r="O175" s="97"/>
      <c r="P175" s="97"/>
    </row>
    <row r="176" spans="9:16" x14ac:dyDescent="0.25">
      <c r="I176" s="64" t="s">
        <v>300</v>
      </c>
      <c r="J176" s="65">
        <v>25</v>
      </c>
      <c r="K176" s="65">
        <v>153</v>
      </c>
      <c r="L176" s="97"/>
      <c r="M176" s="97"/>
      <c r="N176" s="97"/>
      <c r="O176" s="97"/>
      <c r="P176" s="97"/>
    </row>
    <row r="177" spans="9:16" x14ac:dyDescent="0.25">
      <c r="I177" s="64" t="s">
        <v>301</v>
      </c>
      <c r="J177" s="65">
        <v>46</v>
      </c>
      <c r="K177" s="65">
        <v>64</v>
      </c>
      <c r="L177" s="97"/>
      <c r="M177" s="97"/>
      <c r="N177" s="97"/>
      <c r="O177" s="97"/>
      <c r="P177" s="97"/>
    </row>
    <row r="178" spans="9:16" x14ac:dyDescent="0.25">
      <c r="I178" s="64" t="s">
        <v>302</v>
      </c>
      <c r="J178" s="65">
        <v>16</v>
      </c>
      <c r="K178" s="65">
        <v>173</v>
      </c>
      <c r="L178" s="97"/>
      <c r="M178" s="97"/>
      <c r="N178" s="97"/>
      <c r="O178" s="97"/>
      <c r="P178" s="97"/>
    </row>
    <row r="179" spans="9:16" x14ac:dyDescent="0.25">
      <c r="I179" s="64" t="s">
        <v>303</v>
      </c>
      <c r="J179" s="65">
        <v>37</v>
      </c>
      <c r="K179" s="65">
        <v>96</v>
      </c>
      <c r="L179" s="97"/>
      <c r="M179" s="97"/>
      <c r="N179" s="97"/>
      <c r="O179" s="97"/>
      <c r="P179" s="97"/>
    </row>
    <row r="180" spans="9:16" x14ac:dyDescent="0.25">
      <c r="I180" s="64" t="s">
        <v>304</v>
      </c>
      <c r="J180" s="65">
        <v>15</v>
      </c>
      <c r="K180" s="65">
        <v>177</v>
      </c>
      <c r="L180" s="97"/>
      <c r="M180" s="97"/>
      <c r="N180" s="97"/>
      <c r="O180" s="97"/>
      <c r="P180" s="97"/>
    </row>
    <row r="181" spans="9:16" x14ac:dyDescent="0.25">
      <c r="I181" s="64" t="s">
        <v>305</v>
      </c>
      <c r="J181" s="65">
        <v>34</v>
      </c>
      <c r="K181" s="65">
        <v>113</v>
      </c>
      <c r="L181" s="97"/>
      <c r="M181" s="97"/>
      <c r="N181" s="97"/>
      <c r="O181" s="97"/>
      <c r="P181" s="97"/>
    </row>
    <row r="182" spans="9:16" x14ac:dyDescent="0.25">
      <c r="I182" s="64" t="s">
        <v>306</v>
      </c>
      <c r="J182" s="65">
        <v>24</v>
      </c>
      <c r="K182" s="65">
        <v>158</v>
      </c>
      <c r="L182" s="97"/>
      <c r="M182" s="97"/>
      <c r="N182" s="97"/>
      <c r="O182" s="97"/>
      <c r="P182" s="97"/>
    </row>
  </sheetData>
  <mergeCells count="7">
    <mergeCell ref="AO8:AP8"/>
    <mergeCell ref="AO2:AP2"/>
    <mergeCell ref="AO3:AP3"/>
    <mergeCell ref="AO4:AP4"/>
    <mergeCell ref="AO5:AP5"/>
    <mergeCell ref="AO6:AP6"/>
    <mergeCell ref="AO7:AP7"/>
  </mergeCells>
  <conditionalFormatting sqref="U3:U4">
    <cfRule type="cellIs" dxfId="47" priority="49" operator="equal">
      <formula>"Svært høy"</formula>
    </cfRule>
    <cfRule type="cellIs" dxfId="46" priority="50" operator="equal">
      <formula>"Høy"</formula>
    </cfRule>
    <cfRule type="cellIs" dxfId="45" priority="51" operator="equal">
      <formula>"Middels"</formula>
    </cfRule>
    <cfRule type="cellIs" dxfId="44" priority="52" operator="equal">
      <formula>"Lav"</formula>
    </cfRule>
    <cfRule type="cellIs" dxfId="43" priority="53" operator="equal">
      <formula>"Svært lav"</formula>
    </cfRule>
  </conditionalFormatting>
  <conditionalFormatting sqref="U13">
    <cfRule type="cellIs" dxfId="42" priority="44" operator="equal">
      <formula>"Svært høy"</formula>
    </cfRule>
    <cfRule type="cellIs" dxfId="41" priority="45" operator="equal">
      <formula>"Høy"</formula>
    </cfRule>
    <cfRule type="cellIs" dxfId="40" priority="46" operator="equal">
      <formula>"Middels"</formula>
    </cfRule>
    <cfRule type="cellIs" dxfId="39" priority="47" operator="equal">
      <formula>"Lav"</formula>
    </cfRule>
    <cfRule type="cellIs" dxfId="38" priority="48" operator="equal">
      <formula>"Svært lav"</formula>
    </cfRule>
  </conditionalFormatting>
  <conditionalFormatting sqref="U14">
    <cfRule type="cellIs" dxfId="37" priority="34" operator="equal">
      <formula>"Svært høy"</formula>
    </cfRule>
    <cfRule type="cellIs" dxfId="36" priority="35" operator="equal">
      <formula>"Høy"</formula>
    </cfRule>
    <cfRule type="cellIs" dxfId="35" priority="36" operator="equal">
      <formula>"Middels"</formula>
    </cfRule>
    <cfRule type="cellIs" dxfId="34" priority="37" operator="equal">
      <formula>"Lav"</formula>
    </cfRule>
    <cfRule type="cellIs" dxfId="33" priority="38" operator="equal">
      <formula>"Svært lav"</formula>
    </cfRule>
  </conditionalFormatting>
  <conditionalFormatting sqref="Z3:Z9">
    <cfRule type="cellIs" dxfId="32" priority="24" operator="equal">
      <formula>"Svært høy"</formula>
    </cfRule>
    <cfRule type="cellIs" dxfId="31" priority="25" operator="equal">
      <formula>"Høy"</formula>
    </cfRule>
    <cfRule type="cellIs" dxfId="30" priority="26" operator="equal">
      <formula>"Middels"</formula>
    </cfRule>
    <cfRule type="cellIs" dxfId="29" priority="27" operator="equal">
      <formula>"Lav"</formula>
    </cfRule>
    <cfRule type="cellIs" dxfId="28" priority="28" operator="equal">
      <formula>"Svært lav"</formula>
    </cfRule>
  </conditionalFormatting>
  <conditionalFormatting sqref="AD4:AD5">
    <cfRule type="cellIs" dxfId="27" priority="19" operator="equal">
      <formula>"Svært høy"</formula>
    </cfRule>
    <cfRule type="cellIs" dxfId="26" priority="20" operator="equal">
      <formula>"Høy"</formula>
    </cfRule>
    <cfRule type="cellIs" dxfId="25" priority="21" operator="equal">
      <formula>"Middels"</formula>
    </cfRule>
    <cfRule type="cellIs" dxfId="24" priority="22" operator="equal">
      <formula>"Lav"</formula>
    </cfRule>
    <cfRule type="cellIs" dxfId="23" priority="23" operator="equal">
      <formula>"Svært lav"</formula>
    </cfRule>
  </conditionalFormatting>
  <conditionalFormatting sqref="G4:G5">
    <cfRule type="cellIs" dxfId="22" priority="14" operator="equal">
      <formula>"Svært høy"</formula>
    </cfRule>
    <cfRule type="cellIs" dxfId="21" priority="15" operator="equal">
      <formula>"Høy"</formula>
    </cfRule>
    <cfRule type="cellIs" dxfId="20" priority="16" operator="equal">
      <formula>"Middels"</formula>
    </cfRule>
    <cfRule type="cellIs" dxfId="19" priority="17" operator="equal">
      <formula>"Lav"</formula>
    </cfRule>
    <cfRule type="cellIs" dxfId="18" priority="18" operator="equal">
      <formula>"Svært lav"</formula>
    </cfRule>
  </conditionalFormatting>
  <conditionalFormatting sqref="P3:P5">
    <cfRule type="cellIs" dxfId="17" priority="9" operator="equal">
      <formula>"Svært høy"</formula>
    </cfRule>
    <cfRule type="cellIs" dxfId="16" priority="10" operator="equal">
      <formula>"Høy"</formula>
    </cfRule>
    <cfRule type="cellIs" dxfId="15" priority="11" operator="equal">
      <formula>"Middels"</formula>
    </cfRule>
    <cfRule type="cellIs" dxfId="14" priority="12" operator="equal">
      <formula>"Lav"</formula>
    </cfRule>
    <cfRule type="cellIs" dxfId="13" priority="13" operator="equal">
      <formula>"Svært lav"</formula>
    </cfRule>
  </conditionalFormatting>
  <conditionalFormatting sqref="U5:U12">
    <cfRule type="cellIs" dxfId="12" priority="4" operator="equal">
      <formula>"Svært høy"</formula>
    </cfRule>
    <cfRule type="cellIs" dxfId="11" priority="5" operator="equal">
      <formula>"Høy"</formula>
    </cfRule>
    <cfRule type="cellIs" dxfId="10" priority="6" operator="equal">
      <formula>"Middels"</formula>
    </cfRule>
    <cfRule type="cellIs" dxfId="9" priority="7" operator="equal">
      <formula>"Lav"</formula>
    </cfRule>
    <cfRule type="cellIs" dxfId="8" priority="8" operator="equal">
      <formula>"Svært lav"</formula>
    </cfRule>
  </conditionalFormatting>
  <conditionalFormatting sqref="AH3:AH5">
    <cfRule type="cellIs" dxfId="7" priority="1" operator="equal">
      <formula>"Høy"</formula>
    </cfRule>
    <cfRule type="cellIs" dxfId="6" priority="2" operator="equal">
      <formula>"Middels"</formula>
    </cfRule>
    <cfRule type="cellIs" dxfId="5" priority="3" operator="equal">
      <formula>"Lav"</formula>
    </cfRule>
  </conditionalFormatting>
  <dataValidations count="1">
    <dataValidation type="whole" errorStyle="warning" allowBlank="1" showInputMessage="1" showErrorMessage="1" errorTitle="Feil vekting" error="Samlet vekting er for høy. Vennligst juster!" sqref="AN9:AP9">
      <formula1>0</formula1>
      <formula2>100</formula2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M20" sqref="M20"/>
    </sheetView>
  </sheetViews>
  <sheetFormatPr baseColWidth="10" defaultColWidth="9.140625" defaultRowHeight="15" x14ac:dyDescent="0.25"/>
  <cols>
    <col min="1" max="1" width="3.28515625" style="85" customWidth="1"/>
    <col min="2" max="16384" width="9.140625" style="85"/>
  </cols>
  <sheetData>
    <row r="1" spans="2:7" ht="9" customHeight="1" x14ac:dyDescent="0.25"/>
    <row r="2" spans="2:7" x14ac:dyDescent="0.25">
      <c r="B2" s="123" t="s">
        <v>371</v>
      </c>
      <c r="C2" s="98"/>
      <c r="D2" s="98"/>
      <c r="E2" s="98"/>
      <c r="F2" s="98"/>
      <c r="G2" s="99"/>
    </row>
    <row r="3" spans="2:7" x14ac:dyDescent="0.25">
      <c r="B3" s="85" t="s">
        <v>372</v>
      </c>
      <c r="C3" s="122"/>
      <c r="D3" s="121"/>
      <c r="E3" s="120"/>
      <c r="F3" s="119"/>
      <c r="G3" s="118"/>
    </row>
    <row r="4" spans="2:7" x14ac:dyDescent="0.25">
      <c r="B4" s="85" t="s">
        <v>373</v>
      </c>
      <c r="C4" s="85">
        <v>255</v>
      </c>
      <c r="D4" s="85">
        <v>251</v>
      </c>
      <c r="E4" s="85">
        <v>255</v>
      </c>
      <c r="F4" s="85">
        <v>188</v>
      </c>
      <c r="G4" s="85">
        <v>132</v>
      </c>
    </row>
    <row r="5" spans="2:7" x14ac:dyDescent="0.25">
      <c r="B5" s="85" t="s">
        <v>374</v>
      </c>
      <c r="C5" s="85">
        <v>113</v>
      </c>
      <c r="D5" s="85">
        <v>161</v>
      </c>
      <c r="E5" s="85">
        <v>230</v>
      </c>
      <c r="F5" s="85">
        <v>247</v>
      </c>
      <c r="G5" s="85">
        <v>228</v>
      </c>
    </row>
    <row r="6" spans="2:7" x14ac:dyDescent="0.25">
      <c r="B6" s="85" t="s">
        <v>375</v>
      </c>
      <c r="C6" s="85">
        <v>113</v>
      </c>
      <c r="D6" s="85">
        <v>125</v>
      </c>
      <c r="E6" s="85">
        <v>153</v>
      </c>
      <c r="F6" s="85">
        <v>159</v>
      </c>
      <c r="G6" s="85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Egenrapportering</vt:lpstr>
      <vt:lpstr>Underleverandører</vt:lpstr>
      <vt:lpstr>Lister</vt:lpstr>
      <vt:lpstr>Fargekoder</vt:lpstr>
      <vt:lpstr>Egenrapportering!Utskriftsområde</vt:lpstr>
      <vt:lpstr>Egenrapportering!Utskriftstitler</vt:lpstr>
    </vt:vector>
  </TitlesOfParts>
  <Company>Hedmark IKT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Øverby</dc:creator>
  <cp:lastModifiedBy>Terje Øverby</cp:lastModifiedBy>
  <cp:lastPrinted>2020-01-06T08:35:29Z</cp:lastPrinted>
  <dcterms:created xsi:type="dcterms:W3CDTF">2019-11-26T07:41:26Z</dcterms:created>
  <dcterms:modified xsi:type="dcterms:W3CDTF">2021-03-25T21:50:15Z</dcterms:modified>
</cp:coreProperties>
</file>